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ieli\Desktop\inne\Nowy folder\"/>
    </mc:Choice>
  </mc:AlternateContent>
  <bookViews>
    <workbookView xWindow="0" yWindow="0" windowWidth="28800" windowHeight="12300" firstSheet="3" activeTab="8"/>
  </bookViews>
  <sheets>
    <sheet name="11bit" sheetId="1" r:id="rId1"/>
    <sheet name="11bit_rel" sheetId="2" r:id="rId2"/>
    <sheet name="CDProjekt" sheetId="3" r:id="rId3"/>
    <sheet name="CDProjekt_rel" sheetId="4" r:id="rId4"/>
    <sheet name="CIGames" sheetId="5" r:id="rId5"/>
    <sheet name="CIGames_rel" sheetId="6" r:id="rId6"/>
    <sheet name="Comp" sheetId="7" r:id="rId7"/>
    <sheet name="Comp_rel" sheetId="8" r:id="rId8"/>
    <sheet name="Ergis" sheetId="9" r:id="rId9"/>
    <sheet name="Ergis_rel" sheetId="10" r:id="rId10"/>
    <sheet name="LSISoft" sheetId="11" r:id="rId11"/>
    <sheet name="LSISoft_rel" sheetId="12" r:id="rId12"/>
    <sheet name="Mercator" sheetId="13" r:id="rId13"/>
    <sheet name="Mercator_rel" sheetId="14" r:id="rId14"/>
    <sheet name="Playway" sheetId="15" r:id="rId15"/>
    <sheet name="Playway_rel" sheetId="16" r:id="rId16"/>
    <sheet name="Sanok" sheetId="17" r:id="rId17"/>
    <sheet name="Sanok_rel" sheetId="18" r:id="rId18"/>
  </sheets>
  <externalReferences>
    <externalReference r:id="rId19"/>
    <externalReference r:id="rId20"/>
  </externalReferences>
  <definedNames>
    <definedName name="_Div04" localSheetId="10">[2]Global!#REF!</definedName>
    <definedName name="_Div04" localSheetId="11">[2]Global!#REF!</definedName>
    <definedName name="_Div04">[2]Global!#REF!</definedName>
    <definedName name="_Rev04" localSheetId="10">[2]Global!#REF!</definedName>
    <definedName name="_Rev04" localSheetId="11">[2]Global!#REF!</definedName>
    <definedName name="_Rev04">[2]Global!#REF!</definedName>
    <definedName name="_ROE04" localSheetId="10">[2]Global!#REF!</definedName>
    <definedName name="_ROE04" localSheetId="11">[2]Global!#REF!</definedName>
    <definedName name="_ROE04">[2]Global!#REF!</definedName>
    <definedName name="a" localSheetId="10">[2]Global!#REF!</definedName>
    <definedName name="a" localSheetId="11">[2]Global!#REF!</definedName>
    <definedName name="a">[2]Global!#REF!</definedName>
    <definedName name="BDiv03" localSheetId="10">[2]Global!#REF!</definedName>
    <definedName name="BDiv03" localSheetId="11">[2]Global!#REF!</definedName>
    <definedName name="BDiv03">[2]Global!#REF!</definedName>
    <definedName name="BDiv04" localSheetId="10">[2]Global!#REF!</definedName>
    <definedName name="BDiv04" localSheetId="11">[2]Global!#REF!</definedName>
    <definedName name="BDiv04">[2]Global!#REF!</definedName>
    <definedName name="BDiv05" localSheetId="10">[2]Global!#REF!</definedName>
    <definedName name="BDiv05" localSheetId="11">[2]Global!#REF!</definedName>
    <definedName name="BDiv05">[2]Global!#REF!</definedName>
    <definedName name="BDiv06" localSheetId="10">[2]Global!#REF!</definedName>
    <definedName name="BDiv06" localSheetId="11">[2]Global!#REF!</definedName>
    <definedName name="BDiv06">[2]Global!#REF!</definedName>
    <definedName name="BDiv07" localSheetId="10">[2]Global!#REF!</definedName>
    <definedName name="BDiv07" localSheetId="11">[2]Global!#REF!</definedName>
    <definedName name="BDiv07">[2]Global!#REF!</definedName>
    <definedName name="BDiv08" localSheetId="10">[2]Global!#REF!</definedName>
    <definedName name="BDiv08" localSheetId="11">[2]Global!#REF!</definedName>
    <definedName name="BDiv08">[2]Global!#REF!</definedName>
    <definedName name="BProv04" localSheetId="10">[2]Global!#REF!</definedName>
    <definedName name="BProv04" localSheetId="11">[2]Global!#REF!</definedName>
    <definedName name="BProv04">[2]Global!#REF!</definedName>
    <definedName name="BRev04" localSheetId="10">[2]Global!#REF!</definedName>
    <definedName name="BRev04" localSheetId="11">[2]Global!#REF!</definedName>
    <definedName name="BRev04">[2]Global!#REF!</definedName>
    <definedName name="BRoe2004" localSheetId="10">[2]Global!#REF!</definedName>
    <definedName name="BRoe2004" localSheetId="11">[2]Global!#REF!</definedName>
    <definedName name="BRoe2004">[2]Global!#REF!</definedName>
    <definedName name="BShares06" localSheetId="10">[2]Global!#REF!</definedName>
    <definedName name="BShares06" localSheetId="11">[2]Global!#REF!</definedName>
    <definedName name="BShares06">[2]Global!#REF!</definedName>
    <definedName name="BShares07" localSheetId="10">[2]Global!#REF!</definedName>
    <definedName name="BShares07" localSheetId="11">[2]Global!#REF!</definedName>
    <definedName name="BShares07">[2]Global!#REF!</definedName>
    <definedName name="BShares08" localSheetId="10">[2]Global!#REF!</definedName>
    <definedName name="BShares08" localSheetId="11">[2]Global!#REF!</definedName>
    <definedName name="BShares08">[2]Global!#REF!</definedName>
    <definedName name="Current" localSheetId="10">[2]Global!#REF!</definedName>
    <definedName name="Current" localSheetId="11">[2]Global!#REF!</definedName>
    <definedName name="Current">[2]Global!#REF!</definedName>
    <definedName name="dfasf" localSheetId="10">[2]Global!#REF!</definedName>
    <definedName name="dfasf" localSheetId="11">[2]Global!#REF!</definedName>
    <definedName name="dfasf">[2]Global!#REF!</definedName>
    <definedName name="FARMACOL" localSheetId="10">[2]Global!#REF!</definedName>
    <definedName name="FARMACOL" localSheetId="11">[2]Global!#REF!</definedName>
    <definedName name="FARMACOL">[2]Global!#REF!</definedName>
    <definedName name="fas" localSheetId="10">[2]Global!#REF!</definedName>
    <definedName name="fas" localSheetId="11">[2]Global!#REF!</definedName>
    <definedName name="fas">[2]Global!#REF!</definedName>
    <definedName name="gfdsgsdfgsdg" localSheetId="10">[2]Global!#REF!</definedName>
    <definedName name="gfdsgsdfgsdg" localSheetId="11">[2]Global!#REF!</definedName>
    <definedName name="gfdsgsdfgsdg">[2]Global!#REF!</definedName>
    <definedName name="PGF" localSheetId="10">[2]Global!#REF!</definedName>
    <definedName name="PGF" localSheetId="11">[2]Global!#REF!</definedName>
    <definedName name="PGF">[2]Global!#REF!</definedName>
    <definedName name="PKNORLEN" localSheetId="10">[2]Global!#REF!</definedName>
    <definedName name="PKNORLEN" localSheetId="11">[2]Global!#REF!</definedName>
    <definedName name="PKNORLEN">[2]Global!#REF!</definedName>
    <definedName name="POLMOSBIA" localSheetId="10">[2]Global!#REF!</definedName>
    <definedName name="POLMOSBIA" localSheetId="11">[2]Global!#REF!</definedName>
    <definedName name="POLMOSBIA">[2]Global!#REF!</definedName>
    <definedName name="POLMOSLBN" localSheetId="10">[2]Global!#REF!</definedName>
    <definedName name="POLMOSLBN" localSheetId="11">[2]Global!#REF!</definedName>
    <definedName name="POLMOSLBN">[2]Global!#REF!</definedName>
    <definedName name="PRATERM" localSheetId="10">[2]Global!#REF!</definedName>
    <definedName name="PRATERM" localSheetId="11">[2]Global!#REF!</definedName>
    <definedName name="PRATERM">[2]Global!#REF!</definedName>
    <definedName name="PROKOM" localSheetId="10">[2]Global!#REF!</definedName>
    <definedName name="PROKOM" localSheetId="11">[2]Global!#REF!</definedName>
    <definedName name="PROKOM">[2]Global!#REF!</definedName>
    <definedName name="RMFFM" localSheetId="10">[2]Global!#REF!</definedName>
    <definedName name="RMFFM" localSheetId="11">[2]Global!#REF!</definedName>
    <definedName name="RMFFM">[2]Global!#REF!</definedName>
    <definedName name="SOFTBANK" localSheetId="10">[2]Global!#REF!</definedName>
    <definedName name="SOFTBANK" localSheetId="11">[2]Global!#REF!</definedName>
    <definedName name="SOFTBANK">[2]Global!#REF!</definedName>
    <definedName name="SWIECIE" localSheetId="10">[2]Global!#REF!</definedName>
    <definedName name="SWIECIE" localSheetId="11">[2]Global!#REF!</definedName>
    <definedName name="SWIECIE">[2]Global!#REF!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8" l="1"/>
  <c r="I18" i="18" s="1"/>
  <c r="A18" i="18"/>
  <c r="B17" i="18"/>
  <c r="I17" i="18" s="1"/>
  <c r="A17" i="18"/>
  <c r="B16" i="18"/>
  <c r="I16" i="18" s="1"/>
  <c r="A16" i="18"/>
  <c r="B15" i="18"/>
  <c r="I15" i="18" s="1"/>
  <c r="A15" i="18"/>
  <c r="B14" i="18"/>
  <c r="I14" i="18" s="1"/>
  <c r="A14" i="18"/>
  <c r="B13" i="18"/>
  <c r="I13" i="18" s="1"/>
  <c r="A13" i="18"/>
  <c r="B12" i="18"/>
  <c r="I12" i="18" s="1"/>
  <c r="A12" i="18"/>
  <c r="B11" i="18"/>
  <c r="I11" i="18" s="1"/>
  <c r="A11" i="18"/>
  <c r="B10" i="18"/>
  <c r="I10" i="18" s="1"/>
  <c r="A10" i="18"/>
  <c r="B9" i="18"/>
  <c r="I9" i="18" s="1"/>
  <c r="A9" i="18"/>
  <c r="B8" i="18"/>
  <c r="I8" i="18" s="1"/>
  <c r="A8" i="18"/>
  <c r="B7" i="18"/>
  <c r="I7" i="18" s="1"/>
  <c r="A7" i="18"/>
  <c r="B6" i="18"/>
  <c r="I6" i="18" s="1"/>
  <c r="A6" i="18"/>
  <c r="B5" i="18"/>
  <c r="I5" i="18" s="1"/>
  <c r="A5" i="18"/>
  <c r="A4" i="18"/>
  <c r="K18" i="17"/>
  <c r="J18" i="17"/>
  <c r="H18" i="18" s="1"/>
  <c r="I18" i="17"/>
  <c r="H18" i="17"/>
  <c r="B18" i="17"/>
  <c r="K17" i="17"/>
  <c r="L17" i="17" s="1"/>
  <c r="J17" i="17"/>
  <c r="H17" i="18" s="1"/>
  <c r="I17" i="17"/>
  <c r="H17" i="17"/>
  <c r="B17" i="17"/>
  <c r="K16" i="17"/>
  <c r="J16" i="17"/>
  <c r="H16" i="18" s="1"/>
  <c r="I16" i="17"/>
  <c r="H16" i="17"/>
  <c r="B16" i="17"/>
  <c r="K15" i="17"/>
  <c r="L15" i="17" s="1"/>
  <c r="J15" i="17"/>
  <c r="H15" i="18" s="1"/>
  <c r="I15" i="17"/>
  <c r="H15" i="17"/>
  <c r="B15" i="17"/>
  <c r="K14" i="17"/>
  <c r="J14" i="17"/>
  <c r="H14" i="18" s="1"/>
  <c r="I14" i="17"/>
  <c r="H14" i="17"/>
  <c r="B14" i="17"/>
  <c r="K13" i="17"/>
  <c r="L13" i="17" s="1"/>
  <c r="J13" i="17"/>
  <c r="H13" i="18" s="1"/>
  <c r="I13" i="17"/>
  <c r="H13" i="17"/>
  <c r="B13" i="17"/>
  <c r="K12" i="17"/>
  <c r="J12" i="17"/>
  <c r="H12" i="18" s="1"/>
  <c r="I12" i="17"/>
  <c r="H12" i="17"/>
  <c r="B12" i="17"/>
  <c r="K11" i="17"/>
  <c r="L11" i="17" s="1"/>
  <c r="J11" i="17"/>
  <c r="H11" i="18" s="1"/>
  <c r="I11" i="17"/>
  <c r="H11" i="17"/>
  <c r="B11" i="17"/>
  <c r="K10" i="17"/>
  <c r="L10" i="17" s="1"/>
  <c r="J10" i="17"/>
  <c r="H10" i="18" s="1"/>
  <c r="I10" i="17"/>
  <c r="H10" i="17"/>
  <c r="B10" i="17"/>
  <c r="K9" i="17"/>
  <c r="L9" i="17" s="1"/>
  <c r="J9" i="17"/>
  <c r="H9" i="18" s="1"/>
  <c r="I9" i="17"/>
  <c r="H9" i="17"/>
  <c r="B9" i="17"/>
  <c r="K8" i="17"/>
  <c r="L8" i="17" s="1"/>
  <c r="J8" i="17"/>
  <c r="H8" i="18" s="1"/>
  <c r="I8" i="17"/>
  <c r="H8" i="17"/>
  <c r="B8" i="17"/>
  <c r="K7" i="17"/>
  <c r="L7" i="17" s="1"/>
  <c r="J7" i="17"/>
  <c r="H7" i="18" s="1"/>
  <c r="I7" i="17"/>
  <c r="H7" i="17"/>
  <c r="B7" i="17"/>
  <c r="K6" i="17"/>
  <c r="L6" i="17" s="1"/>
  <c r="J6" i="17"/>
  <c r="H6" i="18" s="1"/>
  <c r="I6" i="17"/>
  <c r="H6" i="17"/>
  <c r="B6" i="17"/>
  <c r="H5" i="17" s="1"/>
  <c r="K5" i="17"/>
  <c r="L5" i="17" s="1"/>
  <c r="J5" i="17"/>
  <c r="H5" i="18" s="1"/>
  <c r="I5" i="17"/>
  <c r="B5" i="17"/>
  <c r="K4" i="17"/>
  <c r="J4" i="17"/>
  <c r="H4" i="18" s="1"/>
  <c r="I4" i="17"/>
  <c r="H4" i="17"/>
  <c r="B18" i="16"/>
  <c r="I18" i="16" s="1"/>
  <c r="A18" i="16"/>
  <c r="B17" i="16"/>
  <c r="I17" i="16" s="1"/>
  <c r="A17" i="16"/>
  <c r="B16" i="16"/>
  <c r="I16" i="16" s="1"/>
  <c r="A16" i="16"/>
  <c r="B15" i="16"/>
  <c r="I15" i="16" s="1"/>
  <c r="A15" i="16"/>
  <c r="B14" i="16"/>
  <c r="I14" i="16" s="1"/>
  <c r="A14" i="16"/>
  <c r="B13" i="16"/>
  <c r="I13" i="16" s="1"/>
  <c r="A13" i="16"/>
  <c r="B12" i="16"/>
  <c r="I12" i="16" s="1"/>
  <c r="A12" i="16"/>
  <c r="B11" i="16"/>
  <c r="I11" i="16" s="1"/>
  <c r="A11" i="16"/>
  <c r="B10" i="16"/>
  <c r="I10" i="16" s="1"/>
  <c r="A10" i="16"/>
  <c r="B9" i="16"/>
  <c r="I9" i="16" s="1"/>
  <c r="A9" i="16"/>
  <c r="B8" i="16"/>
  <c r="I8" i="16" s="1"/>
  <c r="A8" i="16"/>
  <c r="B7" i="16"/>
  <c r="I7" i="16" s="1"/>
  <c r="A7" i="16"/>
  <c r="B6" i="16"/>
  <c r="I6" i="16" s="1"/>
  <c r="A6" i="16"/>
  <c r="F5" i="16"/>
  <c r="B5" i="16"/>
  <c r="I5" i="16" s="1"/>
  <c r="A5" i="16"/>
  <c r="F4" i="16"/>
  <c r="B4" i="16"/>
  <c r="I4" i="16" s="1"/>
  <c r="A4" i="16"/>
  <c r="K18" i="15"/>
  <c r="L18" i="15" s="1"/>
  <c r="J18" i="15"/>
  <c r="H18" i="16" s="1"/>
  <c r="I18" i="15"/>
  <c r="H18" i="15"/>
  <c r="B18" i="15"/>
  <c r="K17" i="15"/>
  <c r="L17" i="15" s="1"/>
  <c r="J17" i="15"/>
  <c r="H17" i="16" s="1"/>
  <c r="I17" i="15"/>
  <c r="H17" i="15"/>
  <c r="B17" i="15"/>
  <c r="K16" i="15"/>
  <c r="L16" i="15" s="1"/>
  <c r="J16" i="15"/>
  <c r="H16" i="16" s="1"/>
  <c r="I16" i="15"/>
  <c r="H16" i="15"/>
  <c r="B16" i="15"/>
  <c r="K15" i="15"/>
  <c r="L15" i="15" s="1"/>
  <c r="J15" i="15"/>
  <c r="H15" i="16" s="1"/>
  <c r="I15" i="15"/>
  <c r="H15" i="15"/>
  <c r="B15" i="15"/>
  <c r="K14" i="15"/>
  <c r="L14" i="15" s="1"/>
  <c r="J14" i="15"/>
  <c r="H14" i="16" s="1"/>
  <c r="I14" i="15"/>
  <c r="H14" i="15"/>
  <c r="B14" i="15"/>
  <c r="K13" i="15"/>
  <c r="L13" i="15" s="1"/>
  <c r="J13" i="15"/>
  <c r="H13" i="16" s="1"/>
  <c r="I13" i="15"/>
  <c r="H13" i="15"/>
  <c r="B13" i="15"/>
  <c r="K12" i="15"/>
  <c r="L12" i="15" s="1"/>
  <c r="J12" i="15"/>
  <c r="H12" i="16" s="1"/>
  <c r="I12" i="15"/>
  <c r="H12" i="15"/>
  <c r="B12" i="15"/>
  <c r="K11" i="15"/>
  <c r="L11" i="15" s="1"/>
  <c r="J11" i="15"/>
  <c r="H11" i="16" s="1"/>
  <c r="I11" i="15"/>
  <c r="H11" i="15"/>
  <c r="B11" i="15"/>
  <c r="K10" i="15"/>
  <c r="L10" i="15" s="1"/>
  <c r="J10" i="15"/>
  <c r="H10" i="16" s="1"/>
  <c r="I10" i="15"/>
  <c r="H10" i="15"/>
  <c r="B10" i="15"/>
  <c r="K9" i="15"/>
  <c r="L9" i="15" s="1"/>
  <c r="J9" i="15"/>
  <c r="H9" i="16" s="1"/>
  <c r="I9" i="15"/>
  <c r="H9" i="15"/>
  <c r="B9" i="15"/>
  <c r="K8" i="15"/>
  <c r="L8" i="15" s="1"/>
  <c r="J8" i="15"/>
  <c r="H8" i="16" s="1"/>
  <c r="I8" i="15"/>
  <c r="H8" i="15"/>
  <c r="B8" i="15"/>
  <c r="K7" i="15"/>
  <c r="L7" i="15" s="1"/>
  <c r="J7" i="15"/>
  <c r="H7" i="16" s="1"/>
  <c r="I7" i="15"/>
  <c r="H7" i="15"/>
  <c r="B7" i="15"/>
  <c r="K6" i="15"/>
  <c r="L6" i="15" s="1"/>
  <c r="J6" i="15"/>
  <c r="H6" i="16" s="1"/>
  <c r="I6" i="15"/>
  <c r="H6" i="15"/>
  <c r="B6" i="15"/>
  <c r="K5" i="15"/>
  <c r="L5" i="15" s="1"/>
  <c r="J5" i="15"/>
  <c r="H5" i="16" s="1"/>
  <c r="I5" i="15"/>
  <c r="H5" i="15"/>
  <c r="B5" i="15"/>
  <c r="H4" i="15" s="1"/>
  <c r="O4" i="15"/>
  <c r="K4" i="15"/>
  <c r="J4" i="15"/>
  <c r="H4" i="16" s="1"/>
  <c r="I4" i="15"/>
  <c r="B4" i="15"/>
  <c r="I14" i="14"/>
  <c r="A14" i="14"/>
  <c r="I13" i="14"/>
  <c r="A13" i="14"/>
  <c r="I12" i="14"/>
  <c r="A12" i="14"/>
  <c r="I11" i="14"/>
  <c r="A11" i="14"/>
  <c r="I10" i="14"/>
  <c r="A10" i="14"/>
  <c r="I9" i="14"/>
  <c r="A9" i="14"/>
  <c r="I8" i="14"/>
  <c r="A8" i="14"/>
  <c r="I7" i="14"/>
  <c r="A7" i="14"/>
  <c r="I6" i="14"/>
  <c r="A6" i="14"/>
  <c r="I5" i="14"/>
  <c r="A5" i="14"/>
  <c r="I4" i="14"/>
  <c r="H4" i="14"/>
  <c r="A4" i="14"/>
  <c r="K14" i="13"/>
  <c r="L14" i="13" s="1"/>
  <c r="J14" i="13"/>
  <c r="H14" i="14" s="1"/>
  <c r="I14" i="13"/>
  <c r="H14" i="13"/>
  <c r="B14" i="13"/>
  <c r="L13" i="13"/>
  <c r="K13" i="13"/>
  <c r="J13" i="13"/>
  <c r="H13" i="14" s="1"/>
  <c r="I13" i="13"/>
  <c r="H13" i="13"/>
  <c r="B13" i="13"/>
  <c r="K12" i="13"/>
  <c r="L12" i="13" s="1"/>
  <c r="J12" i="13"/>
  <c r="H12" i="14" s="1"/>
  <c r="I12" i="13"/>
  <c r="H12" i="13"/>
  <c r="B12" i="13"/>
  <c r="L11" i="13"/>
  <c r="K11" i="13"/>
  <c r="J11" i="13"/>
  <c r="H11" i="14" s="1"/>
  <c r="I11" i="13"/>
  <c r="H11" i="13"/>
  <c r="B11" i="13"/>
  <c r="K10" i="13"/>
  <c r="L10" i="13" s="1"/>
  <c r="J10" i="13"/>
  <c r="H10" i="14" s="1"/>
  <c r="I10" i="13"/>
  <c r="H10" i="13"/>
  <c r="B10" i="13"/>
  <c r="L9" i="13"/>
  <c r="K9" i="13"/>
  <c r="J9" i="13"/>
  <c r="H9" i="14" s="1"/>
  <c r="I9" i="13"/>
  <c r="H9" i="13"/>
  <c r="B9" i="13"/>
  <c r="K8" i="13"/>
  <c r="L8" i="13" s="1"/>
  <c r="J8" i="13"/>
  <c r="H8" i="14" s="1"/>
  <c r="I8" i="13"/>
  <c r="H8" i="13"/>
  <c r="B8" i="13"/>
  <c r="L7" i="13"/>
  <c r="K7" i="13"/>
  <c r="J7" i="13"/>
  <c r="H7" i="14" s="1"/>
  <c r="I7" i="13"/>
  <c r="H7" i="13"/>
  <c r="B7" i="13"/>
  <c r="K6" i="13"/>
  <c r="L6" i="13" s="1"/>
  <c r="J6" i="13"/>
  <c r="H6" i="14" s="1"/>
  <c r="I6" i="13"/>
  <c r="H6" i="13"/>
  <c r="B6" i="13"/>
  <c r="L5" i="13"/>
  <c r="K5" i="13"/>
  <c r="J5" i="13"/>
  <c r="H5" i="14" s="1"/>
  <c r="I5" i="13"/>
  <c r="H5" i="13"/>
  <c r="B5" i="13"/>
  <c r="K4" i="13"/>
  <c r="J4" i="13"/>
  <c r="I4" i="13"/>
  <c r="H4" i="13"/>
  <c r="B16" i="12"/>
  <c r="I16" i="12" s="1"/>
  <c r="A16" i="12"/>
  <c r="B15" i="12"/>
  <c r="I15" i="12" s="1"/>
  <c r="A15" i="12"/>
  <c r="B14" i="12"/>
  <c r="I14" i="12" s="1"/>
  <c r="A14" i="12"/>
  <c r="B13" i="12"/>
  <c r="I13" i="12" s="1"/>
  <c r="A13" i="12"/>
  <c r="B12" i="12"/>
  <c r="I12" i="12" s="1"/>
  <c r="A12" i="12"/>
  <c r="B11" i="12"/>
  <c r="I11" i="12" s="1"/>
  <c r="A11" i="12"/>
  <c r="B10" i="12"/>
  <c r="I10" i="12" s="1"/>
  <c r="A10" i="12"/>
  <c r="B9" i="12"/>
  <c r="I9" i="12" s="1"/>
  <c r="A9" i="12"/>
  <c r="B8" i="12"/>
  <c r="I8" i="12" s="1"/>
  <c r="A8" i="12"/>
  <c r="B7" i="12"/>
  <c r="I7" i="12" s="1"/>
  <c r="A7" i="12"/>
  <c r="B6" i="12"/>
  <c r="I6" i="12" s="1"/>
  <c r="A6" i="12"/>
  <c r="B5" i="12"/>
  <c r="I5" i="12" s="1"/>
  <c r="A5" i="12"/>
  <c r="I4" i="12"/>
  <c r="A4" i="12"/>
  <c r="K16" i="11"/>
  <c r="J16" i="11"/>
  <c r="H16" i="12" s="1"/>
  <c r="I16" i="11"/>
  <c r="H16" i="11"/>
  <c r="B16" i="11"/>
  <c r="K15" i="11"/>
  <c r="L15" i="11" s="1"/>
  <c r="J15" i="11"/>
  <c r="H15" i="12" s="1"/>
  <c r="I15" i="11"/>
  <c r="H15" i="11"/>
  <c r="B15" i="11"/>
  <c r="K14" i="11"/>
  <c r="L14" i="11" s="1"/>
  <c r="J14" i="11"/>
  <c r="H14" i="12" s="1"/>
  <c r="I14" i="11"/>
  <c r="H14" i="11"/>
  <c r="B14" i="11"/>
  <c r="K13" i="11"/>
  <c r="L13" i="11" s="1"/>
  <c r="J13" i="11"/>
  <c r="H13" i="12" s="1"/>
  <c r="I13" i="11"/>
  <c r="H13" i="11"/>
  <c r="B13" i="11"/>
  <c r="K12" i="11"/>
  <c r="L12" i="11" s="1"/>
  <c r="J12" i="11"/>
  <c r="H12" i="12" s="1"/>
  <c r="I12" i="11"/>
  <c r="H12" i="11"/>
  <c r="B12" i="11"/>
  <c r="K11" i="11"/>
  <c r="L11" i="11" s="1"/>
  <c r="J11" i="11"/>
  <c r="H11" i="12" s="1"/>
  <c r="I11" i="11"/>
  <c r="H11" i="11"/>
  <c r="B11" i="11"/>
  <c r="K10" i="11"/>
  <c r="L10" i="11" s="1"/>
  <c r="J10" i="11"/>
  <c r="H10" i="12" s="1"/>
  <c r="I10" i="11"/>
  <c r="H10" i="11"/>
  <c r="B10" i="11"/>
  <c r="K9" i="11"/>
  <c r="L9" i="11" s="1"/>
  <c r="J9" i="11"/>
  <c r="H9" i="12" s="1"/>
  <c r="I9" i="11"/>
  <c r="H9" i="11"/>
  <c r="B9" i="11"/>
  <c r="K8" i="11"/>
  <c r="L8" i="11" s="1"/>
  <c r="J8" i="11"/>
  <c r="H8" i="12" s="1"/>
  <c r="I8" i="11"/>
  <c r="H8" i="11"/>
  <c r="B8" i="11"/>
  <c r="K7" i="11"/>
  <c r="L7" i="11" s="1"/>
  <c r="J7" i="11"/>
  <c r="H7" i="12" s="1"/>
  <c r="I7" i="11"/>
  <c r="H7" i="11"/>
  <c r="B7" i="11"/>
  <c r="K6" i="11"/>
  <c r="L6" i="11" s="1"/>
  <c r="J6" i="11"/>
  <c r="H6" i="12" s="1"/>
  <c r="I6" i="11"/>
  <c r="H6" i="11"/>
  <c r="B6" i="11"/>
  <c r="K5" i="11"/>
  <c r="L5" i="11" s="1"/>
  <c r="J5" i="11"/>
  <c r="H5" i="12" s="1"/>
  <c r="I5" i="11"/>
  <c r="H5" i="11"/>
  <c r="B5" i="11"/>
  <c r="K4" i="11"/>
  <c r="J4" i="11"/>
  <c r="H4" i="12" s="1"/>
  <c r="I4" i="11"/>
  <c r="H4" i="11"/>
  <c r="B15" i="10"/>
  <c r="I15" i="10" s="1"/>
  <c r="A15" i="10"/>
  <c r="B14" i="10"/>
  <c r="I14" i="10" s="1"/>
  <c r="A14" i="10"/>
  <c r="B13" i="10"/>
  <c r="I13" i="10" s="1"/>
  <c r="A13" i="10"/>
  <c r="B12" i="10"/>
  <c r="I12" i="10" s="1"/>
  <c r="A12" i="10"/>
  <c r="B11" i="10"/>
  <c r="I11" i="10" s="1"/>
  <c r="A11" i="10"/>
  <c r="B10" i="10"/>
  <c r="I10" i="10" s="1"/>
  <c r="A10" i="10"/>
  <c r="B9" i="10"/>
  <c r="I9" i="10" s="1"/>
  <c r="A9" i="10"/>
  <c r="B8" i="10"/>
  <c r="I8" i="10" s="1"/>
  <c r="A8" i="10"/>
  <c r="B7" i="10"/>
  <c r="I7" i="10" s="1"/>
  <c r="A7" i="10"/>
  <c r="B6" i="10"/>
  <c r="I6" i="10" s="1"/>
  <c r="A6" i="10"/>
  <c r="B5" i="10"/>
  <c r="I5" i="10" s="1"/>
  <c r="A5" i="10"/>
  <c r="I4" i="10"/>
  <c r="A4" i="10"/>
  <c r="L15" i="9"/>
  <c r="K15" i="9"/>
  <c r="J15" i="9"/>
  <c r="H15" i="10" s="1"/>
  <c r="I15" i="9"/>
  <c r="H15" i="9"/>
  <c r="B15" i="9"/>
  <c r="K14" i="9"/>
  <c r="L14" i="9" s="1"/>
  <c r="J14" i="9"/>
  <c r="H14" i="10" s="1"/>
  <c r="I14" i="9"/>
  <c r="H14" i="9"/>
  <c r="B14" i="9"/>
  <c r="L13" i="9"/>
  <c r="K13" i="9"/>
  <c r="J13" i="9"/>
  <c r="H13" i="10" s="1"/>
  <c r="I13" i="9"/>
  <c r="H13" i="9"/>
  <c r="B13" i="9"/>
  <c r="K12" i="9"/>
  <c r="L12" i="9" s="1"/>
  <c r="J12" i="9"/>
  <c r="H12" i="10" s="1"/>
  <c r="I12" i="9"/>
  <c r="H12" i="9"/>
  <c r="B12" i="9"/>
  <c r="L11" i="9"/>
  <c r="K11" i="9"/>
  <c r="J11" i="9"/>
  <c r="H11" i="10" s="1"/>
  <c r="I11" i="9"/>
  <c r="H11" i="9"/>
  <c r="B11" i="9"/>
  <c r="K10" i="9"/>
  <c r="L10" i="9" s="1"/>
  <c r="J10" i="9"/>
  <c r="H10" i="10" s="1"/>
  <c r="I10" i="9"/>
  <c r="H10" i="9"/>
  <c r="B10" i="9"/>
  <c r="L9" i="9"/>
  <c r="K9" i="9"/>
  <c r="J9" i="9"/>
  <c r="H9" i="10" s="1"/>
  <c r="I9" i="9"/>
  <c r="H9" i="9"/>
  <c r="B9" i="9"/>
  <c r="K8" i="9"/>
  <c r="L8" i="9" s="1"/>
  <c r="J8" i="9"/>
  <c r="H8" i="10" s="1"/>
  <c r="I8" i="9"/>
  <c r="H8" i="9"/>
  <c r="B8" i="9"/>
  <c r="L7" i="9"/>
  <c r="K7" i="9"/>
  <c r="J7" i="9"/>
  <c r="H7" i="10" s="1"/>
  <c r="I7" i="9"/>
  <c r="H7" i="9"/>
  <c r="B7" i="9"/>
  <c r="K6" i="9"/>
  <c r="L6" i="9" s="1"/>
  <c r="J6" i="9"/>
  <c r="H6" i="10" s="1"/>
  <c r="I6" i="9"/>
  <c r="H6" i="9"/>
  <c r="B6" i="9"/>
  <c r="L5" i="9"/>
  <c r="K5" i="9"/>
  <c r="J5" i="9"/>
  <c r="H5" i="10" s="1"/>
  <c r="I5" i="9"/>
  <c r="H5" i="9"/>
  <c r="B5" i="9"/>
  <c r="K4" i="9"/>
  <c r="J4" i="9"/>
  <c r="H4" i="10" s="1"/>
  <c r="I4" i="9"/>
  <c r="H4" i="9"/>
  <c r="B15" i="8"/>
  <c r="I15" i="8" s="1"/>
  <c r="A15" i="8"/>
  <c r="B14" i="8"/>
  <c r="I14" i="8" s="1"/>
  <c r="A14" i="8"/>
  <c r="B13" i="8"/>
  <c r="I13" i="8" s="1"/>
  <c r="A13" i="8"/>
  <c r="B12" i="8"/>
  <c r="I12" i="8" s="1"/>
  <c r="A12" i="8"/>
  <c r="B11" i="8"/>
  <c r="I11" i="8" s="1"/>
  <c r="A11" i="8"/>
  <c r="B10" i="8"/>
  <c r="I10" i="8" s="1"/>
  <c r="A10" i="8"/>
  <c r="B9" i="8"/>
  <c r="I9" i="8" s="1"/>
  <c r="A9" i="8"/>
  <c r="B8" i="8"/>
  <c r="I8" i="8" s="1"/>
  <c r="A8" i="8"/>
  <c r="B7" i="8"/>
  <c r="I7" i="8" s="1"/>
  <c r="A7" i="8"/>
  <c r="B6" i="8"/>
  <c r="I6" i="8" s="1"/>
  <c r="A6" i="8"/>
  <c r="B5" i="8"/>
  <c r="I5" i="8" s="1"/>
  <c r="A5" i="8"/>
  <c r="I4" i="8"/>
  <c r="A4" i="8"/>
  <c r="K15" i="7"/>
  <c r="J15" i="7"/>
  <c r="H15" i="8" s="1"/>
  <c r="I15" i="7"/>
  <c r="H15" i="7"/>
  <c r="B15" i="7"/>
  <c r="K14" i="7"/>
  <c r="L14" i="7" s="1"/>
  <c r="J14" i="7"/>
  <c r="H14" i="8" s="1"/>
  <c r="I14" i="7"/>
  <c r="H14" i="7"/>
  <c r="B14" i="7"/>
  <c r="K13" i="7"/>
  <c r="J13" i="7"/>
  <c r="H13" i="8" s="1"/>
  <c r="I13" i="7"/>
  <c r="H13" i="7"/>
  <c r="B13" i="7"/>
  <c r="K12" i="7"/>
  <c r="L12" i="7" s="1"/>
  <c r="J12" i="7"/>
  <c r="H12" i="8" s="1"/>
  <c r="I12" i="7"/>
  <c r="H12" i="7"/>
  <c r="B12" i="7"/>
  <c r="K11" i="7"/>
  <c r="L11" i="7" s="1"/>
  <c r="J11" i="7"/>
  <c r="H11" i="8" s="1"/>
  <c r="I11" i="7"/>
  <c r="H11" i="7"/>
  <c r="B11" i="7"/>
  <c r="K10" i="7"/>
  <c r="L10" i="7" s="1"/>
  <c r="J10" i="7"/>
  <c r="H10" i="8" s="1"/>
  <c r="I10" i="7"/>
  <c r="H10" i="7"/>
  <c r="B10" i="7"/>
  <c r="K9" i="7"/>
  <c r="L9" i="7" s="1"/>
  <c r="J9" i="7"/>
  <c r="H9" i="8" s="1"/>
  <c r="I9" i="7"/>
  <c r="H9" i="7"/>
  <c r="B9" i="7"/>
  <c r="K8" i="7"/>
  <c r="L8" i="7" s="1"/>
  <c r="J8" i="7"/>
  <c r="H8" i="8" s="1"/>
  <c r="I8" i="7"/>
  <c r="H8" i="7"/>
  <c r="B8" i="7"/>
  <c r="K7" i="7"/>
  <c r="L7" i="7" s="1"/>
  <c r="J7" i="7"/>
  <c r="H7" i="8" s="1"/>
  <c r="I7" i="7"/>
  <c r="H7" i="7"/>
  <c r="B7" i="7"/>
  <c r="K6" i="7"/>
  <c r="L6" i="7" s="1"/>
  <c r="J6" i="7"/>
  <c r="H6" i="8" s="1"/>
  <c r="I6" i="7"/>
  <c r="H6" i="7"/>
  <c r="B6" i="7"/>
  <c r="K5" i="7"/>
  <c r="L5" i="7" s="1"/>
  <c r="J5" i="7"/>
  <c r="H5" i="8" s="1"/>
  <c r="I5" i="7"/>
  <c r="H5" i="7"/>
  <c r="B5" i="7"/>
  <c r="K4" i="7"/>
  <c r="J4" i="7"/>
  <c r="H4" i="8" s="1"/>
  <c r="I4" i="7"/>
  <c r="H4" i="7"/>
  <c r="I16" i="6"/>
  <c r="B16" i="6"/>
  <c r="A16" i="6"/>
  <c r="I15" i="6"/>
  <c r="H15" i="6"/>
  <c r="B15" i="6"/>
  <c r="A15" i="6"/>
  <c r="I14" i="6"/>
  <c r="B14" i="6"/>
  <c r="A14" i="6"/>
  <c r="I13" i="6"/>
  <c r="H13" i="6"/>
  <c r="B13" i="6"/>
  <c r="A13" i="6"/>
  <c r="I12" i="6"/>
  <c r="B12" i="6"/>
  <c r="A12" i="6"/>
  <c r="I11" i="6"/>
  <c r="H11" i="6"/>
  <c r="B11" i="6"/>
  <c r="A11" i="6"/>
  <c r="I10" i="6"/>
  <c r="B10" i="6"/>
  <c r="A10" i="6"/>
  <c r="I9" i="6"/>
  <c r="H9" i="6"/>
  <c r="B9" i="6"/>
  <c r="A9" i="6"/>
  <c r="I8" i="6"/>
  <c r="B8" i="6"/>
  <c r="A8" i="6"/>
  <c r="I7" i="6"/>
  <c r="H7" i="6"/>
  <c r="B7" i="6"/>
  <c r="A7" i="6"/>
  <c r="I6" i="6"/>
  <c r="B6" i="6"/>
  <c r="A6" i="6"/>
  <c r="I5" i="6"/>
  <c r="H5" i="6"/>
  <c r="B5" i="6"/>
  <c r="A5" i="6"/>
  <c r="I4" i="6"/>
  <c r="H4" i="6"/>
  <c r="A4" i="6"/>
  <c r="K16" i="5"/>
  <c r="L16" i="5" s="1"/>
  <c r="J16" i="5"/>
  <c r="H16" i="6" s="1"/>
  <c r="I16" i="5"/>
  <c r="H16" i="5"/>
  <c r="B16" i="5"/>
  <c r="L15" i="5"/>
  <c r="K15" i="5"/>
  <c r="J15" i="5"/>
  <c r="I15" i="5"/>
  <c r="H15" i="5"/>
  <c r="B15" i="5"/>
  <c r="K14" i="5"/>
  <c r="L14" i="5" s="1"/>
  <c r="J14" i="5"/>
  <c r="H14" i="6" s="1"/>
  <c r="I14" i="5"/>
  <c r="H14" i="5"/>
  <c r="B14" i="5"/>
  <c r="L13" i="5"/>
  <c r="K13" i="5"/>
  <c r="J13" i="5"/>
  <c r="I13" i="5"/>
  <c r="H13" i="5"/>
  <c r="B13" i="5"/>
  <c r="K12" i="5"/>
  <c r="L12" i="5" s="1"/>
  <c r="J12" i="5"/>
  <c r="H12" i="6" s="1"/>
  <c r="I12" i="5"/>
  <c r="H12" i="5"/>
  <c r="B12" i="5"/>
  <c r="L11" i="5"/>
  <c r="K11" i="5"/>
  <c r="J11" i="5"/>
  <c r="I11" i="5"/>
  <c r="H11" i="5"/>
  <c r="B11" i="5"/>
  <c r="K10" i="5"/>
  <c r="L10" i="5" s="1"/>
  <c r="J10" i="5"/>
  <c r="H10" i="6" s="1"/>
  <c r="I10" i="5"/>
  <c r="H10" i="5"/>
  <c r="B10" i="5"/>
  <c r="L9" i="5"/>
  <c r="K9" i="5"/>
  <c r="J9" i="5"/>
  <c r="I9" i="5"/>
  <c r="H9" i="5"/>
  <c r="B9" i="5"/>
  <c r="K8" i="5"/>
  <c r="L8" i="5" s="1"/>
  <c r="J8" i="5"/>
  <c r="H8" i="6" s="1"/>
  <c r="I8" i="5"/>
  <c r="H8" i="5"/>
  <c r="B8" i="5"/>
  <c r="L7" i="5"/>
  <c r="K7" i="5"/>
  <c r="J7" i="5"/>
  <c r="I7" i="5"/>
  <c r="H7" i="5"/>
  <c r="B7" i="5"/>
  <c r="K6" i="5"/>
  <c r="L6" i="5" s="1"/>
  <c r="J6" i="5"/>
  <c r="H6" i="6" s="1"/>
  <c r="I6" i="5"/>
  <c r="H6" i="5"/>
  <c r="B6" i="5"/>
  <c r="L5" i="5"/>
  <c r="K5" i="5"/>
  <c r="J5" i="5"/>
  <c r="I5" i="5"/>
  <c r="H5" i="5"/>
  <c r="B5" i="5"/>
  <c r="K4" i="5"/>
  <c r="J4" i="5"/>
  <c r="I4" i="5"/>
  <c r="H4" i="5"/>
  <c r="I17" i="4"/>
  <c r="B17" i="4"/>
  <c r="A17" i="4"/>
  <c r="I16" i="4"/>
  <c r="B16" i="4"/>
  <c r="A16" i="4"/>
  <c r="I15" i="4"/>
  <c r="B15" i="4"/>
  <c r="A15" i="4"/>
  <c r="I14" i="4"/>
  <c r="B14" i="4"/>
  <c r="A14" i="4"/>
  <c r="I13" i="4"/>
  <c r="B13" i="4"/>
  <c r="A13" i="4"/>
  <c r="I12" i="4"/>
  <c r="B12" i="4"/>
  <c r="A12" i="4"/>
  <c r="I11" i="4"/>
  <c r="B11" i="4"/>
  <c r="A11" i="4"/>
  <c r="I10" i="4"/>
  <c r="B10" i="4"/>
  <c r="A10" i="4"/>
  <c r="I9" i="4"/>
  <c r="B9" i="4"/>
  <c r="A9" i="4"/>
  <c r="I8" i="4"/>
  <c r="B8" i="4"/>
  <c r="A8" i="4"/>
  <c r="I7" i="4"/>
  <c r="B7" i="4"/>
  <c r="A7" i="4"/>
  <c r="I6" i="4"/>
  <c r="B6" i="4"/>
  <c r="A6" i="4"/>
  <c r="I5" i="4"/>
  <c r="B5" i="4"/>
  <c r="A5" i="4"/>
  <c r="I4" i="4"/>
  <c r="A4" i="4"/>
  <c r="K17" i="3"/>
  <c r="L17" i="3" s="1"/>
  <c r="J17" i="3"/>
  <c r="H17" i="4" s="1"/>
  <c r="I17" i="3"/>
  <c r="H17" i="3"/>
  <c r="B17" i="3"/>
  <c r="K16" i="3"/>
  <c r="L16" i="3" s="1"/>
  <c r="J16" i="3"/>
  <c r="H16" i="4" s="1"/>
  <c r="I16" i="3"/>
  <c r="H16" i="3"/>
  <c r="B16" i="3"/>
  <c r="K15" i="3"/>
  <c r="L15" i="3" s="1"/>
  <c r="J15" i="3"/>
  <c r="H15" i="4" s="1"/>
  <c r="I15" i="3"/>
  <c r="H15" i="3"/>
  <c r="B15" i="3"/>
  <c r="K14" i="3"/>
  <c r="L14" i="3" s="1"/>
  <c r="J14" i="3"/>
  <c r="H14" i="4" s="1"/>
  <c r="I14" i="3"/>
  <c r="H14" i="3"/>
  <c r="B14" i="3"/>
  <c r="K13" i="3"/>
  <c r="L13" i="3" s="1"/>
  <c r="J13" i="3"/>
  <c r="H13" i="4" s="1"/>
  <c r="I13" i="3"/>
  <c r="H13" i="3"/>
  <c r="B13" i="3"/>
  <c r="K12" i="3"/>
  <c r="L12" i="3" s="1"/>
  <c r="J12" i="3"/>
  <c r="H12" i="4" s="1"/>
  <c r="I12" i="3"/>
  <c r="H12" i="3"/>
  <c r="B12" i="3"/>
  <c r="H11" i="3" s="1"/>
  <c r="K11" i="3"/>
  <c r="L11" i="3" s="1"/>
  <c r="J11" i="3"/>
  <c r="H11" i="4" s="1"/>
  <c r="I11" i="3"/>
  <c r="B11" i="3"/>
  <c r="K10" i="3"/>
  <c r="L10" i="3" s="1"/>
  <c r="J10" i="3"/>
  <c r="H10" i="4" s="1"/>
  <c r="I10" i="3"/>
  <c r="H10" i="3"/>
  <c r="B10" i="3"/>
  <c r="K9" i="3"/>
  <c r="L9" i="3" s="1"/>
  <c r="J9" i="3"/>
  <c r="H9" i="4" s="1"/>
  <c r="I9" i="3"/>
  <c r="H9" i="3"/>
  <c r="B9" i="3"/>
  <c r="K8" i="3"/>
  <c r="L8" i="3" s="1"/>
  <c r="J8" i="3"/>
  <c r="H8" i="4" s="1"/>
  <c r="I8" i="3"/>
  <c r="H8" i="3"/>
  <c r="B8" i="3"/>
  <c r="K7" i="3"/>
  <c r="L7" i="3" s="1"/>
  <c r="J7" i="3"/>
  <c r="H7" i="4" s="1"/>
  <c r="I7" i="3"/>
  <c r="H7" i="3"/>
  <c r="B7" i="3"/>
  <c r="K6" i="3"/>
  <c r="L6" i="3" s="1"/>
  <c r="J6" i="3"/>
  <c r="H6" i="4" s="1"/>
  <c r="I6" i="3"/>
  <c r="H6" i="3"/>
  <c r="B6" i="3"/>
  <c r="K5" i="3"/>
  <c r="L5" i="3" s="1"/>
  <c r="J5" i="3"/>
  <c r="H5" i="4" s="1"/>
  <c r="I5" i="3"/>
  <c r="H5" i="3"/>
  <c r="B5" i="3"/>
  <c r="K4" i="3"/>
  <c r="J4" i="3"/>
  <c r="H4" i="4" s="1"/>
  <c r="I4" i="3"/>
  <c r="H4" i="3"/>
  <c r="I21" i="2"/>
  <c r="B21" i="2"/>
  <c r="A21" i="2"/>
  <c r="I20" i="2"/>
  <c r="H20" i="2"/>
  <c r="B20" i="2"/>
  <c r="A20" i="2"/>
  <c r="I19" i="2"/>
  <c r="B19" i="2"/>
  <c r="A19" i="2"/>
  <c r="I18" i="2"/>
  <c r="H18" i="2"/>
  <c r="B18" i="2"/>
  <c r="A18" i="2"/>
  <c r="I17" i="2"/>
  <c r="B17" i="2"/>
  <c r="A17" i="2"/>
  <c r="I16" i="2"/>
  <c r="H16" i="2"/>
  <c r="B16" i="2"/>
  <c r="A16" i="2"/>
  <c r="I15" i="2"/>
  <c r="B15" i="2"/>
  <c r="A15" i="2"/>
  <c r="I14" i="2"/>
  <c r="H14" i="2"/>
  <c r="B14" i="2"/>
  <c r="A14" i="2"/>
  <c r="I13" i="2"/>
  <c r="B13" i="2"/>
  <c r="A13" i="2"/>
  <c r="I12" i="2"/>
  <c r="H12" i="2"/>
  <c r="B12" i="2"/>
  <c r="A12" i="2"/>
  <c r="I11" i="2"/>
  <c r="B11" i="2"/>
  <c r="A11" i="2"/>
  <c r="I10" i="2"/>
  <c r="H10" i="2"/>
  <c r="B10" i="2"/>
  <c r="A10" i="2"/>
  <c r="I9" i="2"/>
  <c r="B9" i="2"/>
  <c r="A9" i="2"/>
  <c r="I8" i="2"/>
  <c r="H8" i="2"/>
  <c r="B8" i="2"/>
  <c r="A8" i="2"/>
  <c r="I7" i="2"/>
  <c r="B7" i="2"/>
  <c r="A7" i="2"/>
  <c r="I6" i="2"/>
  <c r="H6" i="2"/>
  <c r="B6" i="2"/>
  <c r="A6" i="2"/>
  <c r="I5" i="2"/>
  <c r="B5" i="2"/>
  <c r="A5" i="2"/>
  <c r="I4" i="2"/>
  <c r="H4" i="2"/>
  <c r="A4" i="2"/>
  <c r="K21" i="1"/>
  <c r="L21" i="1" s="1"/>
  <c r="J21" i="1"/>
  <c r="H21" i="2" s="1"/>
  <c r="I21" i="1"/>
  <c r="H21" i="1"/>
  <c r="B21" i="1"/>
  <c r="L20" i="1"/>
  <c r="K20" i="1"/>
  <c r="J20" i="1"/>
  <c r="I20" i="1"/>
  <c r="H20" i="1"/>
  <c r="B20" i="1"/>
  <c r="K19" i="1"/>
  <c r="L19" i="1" s="1"/>
  <c r="J19" i="1"/>
  <c r="H19" i="2" s="1"/>
  <c r="I19" i="1"/>
  <c r="H19" i="1"/>
  <c r="B19" i="1"/>
  <c r="L18" i="1"/>
  <c r="K18" i="1"/>
  <c r="J18" i="1"/>
  <c r="I18" i="1"/>
  <c r="H18" i="1"/>
  <c r="B18" i="1"/>
  <c r="K17" i="1"/>
  <c r="L17" i="1" s="1"/>
  <c r="J17" i="1"/>
  <c r="H17" i="2" s="1"/>
  <c r="I17" i="1"/>
  <c r="H17" i="1"/>
  <c r="B17" i="1"/>
  <c r="L16" i="1"/>
  <c r="K16" i="1"/>
  <c r="J16" i="1"/>
  <c r="I16" i="1"/>
  <c r="H16" i="1"/>
  <c r="B16" i="1"/>
  <c r="K15" i="1"/>
  <c r="L15" i="1" s="1"/>
  <c r="J15" i="1"/>
  <c r="H15" i="2" s="1"/>
  <c r="I15" i="1"/>
  <c r="H15" i="1"/>
  <c r="B15" i="1"/>
  <c r="L14" i="1"/>
  <c r="K14" i="1"/>
  <c r="J14" i="1"/>
  <c r="I14" i="1"/>
  <c r="H14" i="1"/>
  <c r="B14" i="1"/>
  <c r="K13" i="1"/>
  <c r="L13" i="1" s="1"/>
  <c r="J13" i="1"/>
  <c r="H13" i="2" s="1"/>
  <c r="I13" i="1"/>
  <c r="H13" i="1"/>
  <c r="B13" i="1"/>
  <c r="L12" i="1"/>
  <c r="K12" i="1"/>
  <c r="J12" i="1"/>
  <c r="I12" i="1"/>
  <c r="H12" i="1"/>
  <c r="B12" i="1"/>
  <c r="K11" i="1"/>
  <c r="L11" i="1" s="1"/>
  <c r="J11" i="1"/>
  <c r="H11" i="2" s="1"/>
  <c r="I11" i="1"/>
  <c r="H11" i="1"/>
  <c r="B11" i="1"/>
  <c r="L10" i="1"/>
  <c r="K10" i="1"/>
  <c r="J10" i="1"/>
  <c r="I10" i="1"/>
  <c r="H10" i="1"/>
  <c r="B10" i="1"/>
  <c r="K9" i="1"/>
  <c r="L9" i="1" s="1"/>
  <c r="J9" i="1"/>
  <c r="H9" i="2" s="1"/>
  <c r="I9" i="1"/>
  <c r="H9" i="1"/>
  <c r="B9" i="1"/>
  <c r="L8" i="1"/>
  <c r="K8" i="1"/>
  <c r="J8" i="1"/>
  <c r="I8" i="1"/>
  <c r="H8" i="1"/>
  <c r="B8" i="1"/>
  <c r="K7" i="1"/>
  <c r="L7" i="1" s="1"/>
  <c r="J7" i="1"/>
  <c r="H7" i="2" s="1"/>
  <c r="I7" i="1"/>
  <c r="H7" i="1"/>
  <c r="B7" i="1"/>
  <c r="L6" i="1"/>
  <c r="K6" i="1"/>
  <c r="J6" i="1"/>
  <c r="I6" i="1"/>
  <c r="H6" i="1"/>
  <c r="B6" i="1"/>
  <c r="K5" i="1"/>
  <c r="L5" i="1" s="1"/>
  <c r="J5" i="1"/>
  <c r="H5" i="2" s="1"/>
  <c r="I5" i="1"/>
  <c r="H5" i="1"/>
  <c r="B5" i="1"/>
  <c r="K4" i="1"/>
  <c r="J4" i="1"/>
  <c r="I4" i="1"/>
  <c r="H4" i="1"/>
  <c r="L13" i="7" l="1"/>
  <c r="L15" i="7"/>
  <c r="L16" i="11"/>
  <c r="L12" i="17"/>
  <c r="L14" i="17"/>
  <c r="L16" i="17"/>
  <c r="L18" i="17"/>
  <c r="I4" i="18"/>
</calcChain>
</file>

<file path=xl/sharedStrings.xml><?xml version="1.0" encoding="utf-8"?>
<sst xmlns="http://schemas.openxmlformats.org/spreadsheetml/2006/main" count="1566" uniqueCount="101">
  <si>
    <t>LT fundamental recommendation tracker</t>
  </si>
  <si>
    <t>Analyst</t>
  </si>
  <si>
    <t>Recommendation</t>
  </si>
  <si>
    <t>Report date</t>
  </si>
  <si>
    <t>Reiteration date</t>
  </si>
  <si>
    <t>Distribution date</t>
  </si>
  <si>
    <t>Expiry date</t>
  </si>
  <si>
    <t>Performance</t>
  </si>
  <si>
    <t>Relative performance</t>
  </si>
  <si>
    <t>Price at issue/reiteration</t>
  </si>
  <si>
    <t>EFV (12 months)</t>
  </si>
  <si>
    <t>11 bit studios</t>
  </si>
  <si>
    <t>Tomasz Rodak</t>
  </si>
  <si>
    <t>-</t>
  </si>
  <si>
    <t>13.02.2018</t>
  </si>
  <si>
    <t>→</t>
  </si>
  <si>
    <t>20.08.2017</t>
  </si>
  <si>
    <t>21.08.2017</t>
  </si>
  <si>
    <t>29.08.2017</t>
  </si>
  <si>
    <t>30.08.2017</t>
  </si>
  <si>
    <t>03.09.2017</t>
  </si>
  <si>
    <t>04.09.2017</t>
  </si>
  <si>
    <t>15.10.2017</t>
  </si>
  <si>
    <t>16.10.2017</t>
  </si>
  <si>
    <t>13.11.2017</t>
  </si>
  <si>
    <t>14.11.2017</t>
  </si>
  <si>
    <t>15.11.2017</t>
  </si>
  <si>
    <t>16.11.2017</t>
  </si>
  <si>
    <t>10.12.2017</t>
  </si>
  <si>
    <t>11.12.2017</t>
  </si>
  <si>
    <t>10.01.2018</t>
  </si>
  <si>
    <t>11.01.2018</t>
  </si>
  <si>
    <t>14.02.2018</t>
  </si>
  <si>
    <t>16.07.2018</t>
  </si>
  <si>
    <t>15.02.2018</t>
  </si>
  <si>
    <t>12.03.2018</t>
  </si>
  <si>
    <t>13.03.2018</t>
  </si>
  <si>
    <t>16.04.2018</t>
  </si>
  <si>
    <t>17.04.2018</t>
  </si>
  <si>
    <t>26.04.2018</t>
  </si>
  <si>
    <t>27.04.2018</t>
  </si>
  <si>
    <t>07.05.2018</t>
  </si>
  <si>
    <t>08.05.2018</t>
  </si>
  <si>
    <t>29.05.2018</t>
  </si>
  <si>
    <t>30.05.2018</t>
  </si>
  <si>
    <t>↓</t>
  </si>
  <si>
    <t>17.07.2018</t>
  </si>
  <si>
    <t>Not later than 16.07.2019</t>
  </si>
  <si>
    <t>02.08.2018</t>
  </si>
  <si>
    <t>03.08.2018</t>
  </si>
  <si>
    <t>Hold</t>
  </si>
  <si>
    <t>Market-relative recommendation tracker</t>
  </si>
  <si>
    <t>Relative Recommendation</t>
  </si>
  <si>
    <t>Neutral</t>
  </si>
  <si>
    <t>CD Projekt</t>
  </si>
  <si>
    <t>↑</t>
  </si>
  <si>
    <t>Not later than 13.02.2019</t>
  </si>
  <si>
    <t>20.06.2018</t>
  </si>
  <si>
    <t>21.06.2018</t>
  </si>
  <si>
    <t>* pre-June 2014 recommendations Reportd at DM IDMSA</t>
  </si>
  <si>
    <t>Not later than 10.01.2019</t>
  </si>
  <si>
    <t>LT fundamental recommedation tracker</t>
  </si>
  <si>
    <t>CI Games</t>
  </si>
  <si>
    <t>Not later than 10.12.2018</t>
  </si>
  <si>
    <t xml:space="preserve">Market-relative recommendation tracker </t>
  </si>
  <si>
    <t>Not later than 15.10.2018</t>
  </si>
  <si>
    <t>COMP</t>
  </si>
  <si>
    <t>Not later than 15.11.2018</t>
  </si>
  <si>
    <t>20.03.2018</t>
  </si>
  <si>
    <t>21.03.2018</t>
  </si>
  <si>
    <t>Comp</t>
  </si>
  <si>
    <t>Not later than 20.03.2019</t>
  </si>
  <si>
    <t>Overweight</t>
  </si>
  <si>
    <t>Ergis</t>
  </si>
  <si>
    <t>05.07.2018</t>
  </si>
  <si>
    <t>06.07.2018</t>
  </si>
  <si>
    <t>LSI Software</t>
  </si>
  <si>
    <t>21.11.2017</t>
  </si>
  <si>
    <t>22.11.2017</t>
  </si>
  <si>
    <t>05.03.2018</t>
  </si>
  <si>
    <t>06.03.2018</t>
  </si>
  <si>
    <t>Not later than 12.03.2019</t>
  </si>
  <si>
    <t>Mercator Medical</t>
  </si>
  <si>
    <t>27.02.2018</t>
  </si>
  <si>
    <t>28.02.2018</t>
  </si>
  <si>
    <t>27.05.2018</t>
  </si>
  <si>
    <t>28.05.2018</t>
  </si>
  <si>
    <t>08.07.2018</t>
  </si>
  <si>
    <t>09.07.2018</t>
  </si>
  <si>
    <t>Not later than 02.08.2019</t>
  </si>
  <si>
    <t>PlayWay_rel</t>
  </si>
  <si>
    <t>Sanok Rubber</t>
  </si>
  <si>
    <t>15.03.2018</t>
  </si>
  <si>
    <t>16.03.2018</t>
  </si>
  <si>
    <t>19.03.2018</t>
  </si>
  <si>
    <t>04.07.2018</t>
  </si>
  <si>
    <t>01.08.2018</t>
  </si>
  <si>
    <t>Not later than 19.03.2019</t>
  </si>
  <si>
    <t>Underweight</t>
  </si>
  <si>
    <t>Buy</t>
  </si>
  <si>
    <t>Sell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</si>
</sst>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i/>
      <sz val="1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9" fontId="3" fillId="0" borderId="0" xfId="1" applyFont="1" applyAlignment="1">
      <alignment horizontal="right"/>
    </xf>
    <xf numFmtId="2" fontId="3" fillId="0" borderId="0" xfId="0" applyNumberFormat="1" applyFont="1"/>
    <xf numFmtId="14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9" fontId="3" fillId="0" borderId="0" xfId="1" applyFont="1" applyBorder="1" applyAlignment="1">
      <alignment horizontal="right"/>
    </xf>
    <xf numFmtId="2" fontId="3" fillId="0" borderId="0" xfId="0" applyNumberFormat="1" applyFont="1" applyBorder="1"/>
    <xf numFmtId="0" fontId="5" fillId="0" borderId="0" xfId="0" applyFont="1"/>
    <xf numFmtId="0" fontId="1" fillId="0" borderId="0" xfId="0" applyFont="1" applyAlignment="1">
      <alignment horizontal="right"/>
    </xf>
    <xf numFmtId="9" fontId="3" fillId="0" borderId="0" xfId="1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2" fontId="0" fillId="0" borderId="0" xfId="0" applyNumberFormat="1"/>
    <xf numFmtId="9" fontId="0" fillId="0" borderId="0" xfId="1" applyNumberFormat="1" applyFont="1"/>
    <xf numFmtId="9" fontId="0" fillId="0" borderId="0" xfId="0" applyNumberFormat="1"/>
    <xf numFmtId="14" fontId="3" fillId="0" borderId="0" xfId="0" applyNumberFormat="1" applyFont="1" applyBorder="1" applyAlignment="1">
      <alignment horizontal="right"/>
    </xf>
    <xf numFmtId="0" fontId="0" fillId="0" borderId="0" xfId="0" applyBorder="1"/>
    <xf numFmtId="9" fontId="3" fillId="0" borderId="0" xfId="1" applyNumberFormat="1" applyFont="1" applyBorder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3" borderId="0" xfId="0" applyFill="1"/>
    <xf numFmtId="0" fontId="3" fillId="0" borderId="0" xfId="0" applyFont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9" fontId="0" fillId="0" borderId="0" xfId="1" applyFont="1"/>
    <xf numFmtId="2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9" fontId="3" fillId="0" borderId="0" xfId="1" applyNumberFormat="1" applyFont="1" applyBorder="1" applyAlignment="1">
      <alignment horizontal="right"/>
    </xf>
    <xf numFmtId="9" fontId="0" fillId="0" borderId="0" xfId="1" applyNumberFormat="1" applyFont="1" applyAlignment="1">
      <alignment horizontal="right"/>
    </xf>
    <xf numFmtId="2" fontId="0" fillId="0" borderId="0" xfId="1" applyNumberFormat="1" applyFont="1"/>
    <xf numFmtId="14" fontId="4" fillId="0" borderId="0" xfId="0" applyNumberFormat="1" applyFont="1"/>
    <xf numFmtId="14" fontId="4" fillId="0" borderId="0" xfId="0" applyNumberFormat="1" applyFont="1" applyAlignment="1">
      <alignment horizontal="left"/>
    </xf>
    <xf numFmtId="164" fontId="0" fillId="0" borderId="0" xfId="1" applyNumberFormat="1" applyFont="1"/>
    <xf numFmtId="0" fontId="0" fillId="0" borderId="0" xfId="0" applyAlignment="1"/>
    <xf numFmtId="0" fontId="3" fillId="0" borderId="0" xfId="2" applyFont="1" applyBorder="1" applyAlignment="1">
      <alignment horizontal="right"/>
    </xf>
    <xf numFmtId="9" fontId="0" fillId="0" borderId="0" xfId="0" applyNumberFormat="1" applyBorder="1" applyAlignment="1">
      <alignment horizontal="right"/>
    </xf>
    <xf numFmtId="2" fontId="0" fillId="0" borderId="0" xfId="0" applyNumberFormat="1" applyBorder="1"/>
    <xf numFmtId="0" fontId="3" fillId="0" borderId="0" xfId="2" applyFon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9" fontId="0" fillId="0" borderId="0" xfId="1" applyFont="1" applyBorder="1" applyAlignment="1">
      <alignment horizontal="right"/>
    </xf>
    <xf numFmtId="9" fontId="4" fillId="0" borderId="0" xfId="0" applyNumberFormat="1" applyFont="1"/>
    <xf numFmtId="2" fontId="0" fillId="0" borderId="0" xfId="0" applyNumberFormat="1" applyFill="1" applyAlignment="1">
      <alignment horizontal="right"/>
    </xf>
    <xf numFmtId="9" fontId="0" fillId="0" borderId="0" xfId="1" applyFont="1" applyFill="1"/>
    <xf numFmtId="14" fontId="3" fillId="0" borderId="0" xfId="2" applyNumberFormat="1" applyFont="1" applyBorder="1" applyAlignment="1">
      <alignment horizontal="right"/>
    </xf>
    <xf numFmtId="14" fontId="3" fillId="0" borderId="0" xfId="2" applyNumberFormat="1" applyFont="1" applyFill="1" applyBorder="1" applyAlignment="1">
      <alignment horizontal="right"/>
    </xf>
    <xf numFmtId="0" fontId="3" fillId="0" borderId="0" xfId="0" applyFont="1" applyFill="1"/>
    <xf numFmtId="9" fontId="3" fillId="0" borderId="0" xfId="1" applyFont="1" applyFill="1"/>
    <xf numFmtId="2" fontId="3" fillId="0" borderId="0" xfId="0" applyNumberFormat="1" applyFont="1" applyFill="1"/>
    <xf numFmtId="0" fontId="3" fillId="0" borderId="0" xfId="0" applyFont="1" applyFill="1" applyAlignment="1">
      <alignment horizontal="left"/>
    </xf>
    <xf numFmtId="14" fontId="0" fillId="0" borderId="0" xfId="0" applyNumberFormat="1"/>
    <xf numFmtId="49" fontId="4" fillId="0" borderId="0" xfId="0" applyNumberFormat="1" applyFont="1"/>
    <xf numFmtId="14" fontId="3" fillId="0" borderId="0" xfId="0" applyNumberFormat="1" applyFont="1" applyFill="1" applyAlignment="1">
      <alignment horizontal="left"/>
    </xf>
  </cellXfs>
  <cellStyles count="3">
    <cellStyle name="Normalny" xfId="0" builtinId="0"/>
    <cellStyle name="Normalny 2 2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sa.local\DFS\Departments\Wydzial%20Analiz%20i%20Rekomendacji\-%20ARCHIWUM\Wszystkie%20-%20BO&#346;\Trackery_B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wer\wszyscy\Documents%20and%20Settings\admin\Pulpit\Klienci\Klienc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ro1"/>
      <sheetName val="Arkusz1"/>
      <sheetName val="recom ROCZNIK "/>
      <sheetName val="Absolute"/>
      <sheetName val="Relative"/>
      <sheetName val="Prices"/>
      <sheetName val="Prices nowe"/>
      <sheetName val="Action"/>
      <sheetName val="Action_rel"/>
      <sheetName val="ABPL"/>
      <sheetName val="ABPL_rel"/>
      <sheetName val="Asbis"/>
      <sheetName val="Asbis_rel"/>
      <sheetName val="Alma"/>
      <sheetName val="Alma_rel"/>
      <sheetName val="Dinopl"/>
      <sheetName val="Dinopl_rel"/>
      <sheetName val="Eurocash"/>
      <sheetName val="Eurocash_rel"/>
      <sheetName val="Eurotel"/>
      <sheetName val="Eurotel_rel"/>
      <sheetName val="Emperia"/>
      <sheetName val="Emperia_rel"/>
      <sheetName val="Integer"/>
      <sheetName val="Integer_rel"/>
      <sheetName val="OEX"/>
      <sheetName val="OEX_rel"/>
      <sheetName val="Netia"/>
      <sheetName val="Netia_rel"/>
      <sheetName val="ORANGEPL"/>
      <sheetName val="ORANGEPL_rel"/>
      <sheetName val="PGE"/>
      <sheetName val="PGE_rel"/>
      <sheetName val="TauronPE"/>
      <sheetName val="TauronPE_rel"/>
      <sheetName val="Agora"/>
      <sheetName val="Agora_rel"/>
      <sheetName val="AssecoPol"/>
      <sheetName val="AssecoPol_rel"/>
      <sheetName val="AssecoSEE"/>
      <sheetName val="AssecoSEE_rel"/>
      <sheetName val="AssecoBS"/>
      <sheetName val="AssecoBS_rel"/>
      <sheetName val="Comarch"/>
      <sheetName val="Comarch_rel"/>
      <sheetName val="CYFRPLSAT"/>
      <sheetName val="CYFRPLSAT_rel"/>
      <sheetName val="IVMX"/>
      <sheetName val="IVMX_rel"/>
      <sheetName val="TVN"/>
      <sheetName val="TVN_rel"/>
      <sheetName val="LiveChat"/>
      <sheetName val="LiveChat_rel"/>
      <sheetName val="PLAY"/>
      <sheetName val="PLAY_rel"/>
      <sheetName val="BAH"/>
      <sheetName val="BAH_rel"/>
      <sheetName val="CCC"/>
      <sheetName val="CCC_rel"/>
      <sheetName val="CLNPHARMA"/>
      <sheetName val="CLNPHARMA_rel"/>
      <sheetName val="Decora"/>
      <sheetName val="Decora_rel"/>
      <sheetName val="ENELMED"/>
      <sheetName val="ENELMED_rel"/>
      <sheetName val="Farmacol"/>
      <sheetName val="Farmacol_rel"/>
      <sheetName val="InterCars"/>
      <sheetName val="InterCars_rel"/>
      <sheetName val="Kety"/>
      <sheetName val="Kety_rel"/>
      <sheetName val="LPP"/>
      <sheetName val="LPP_rel"/>
      <sheetName val="Magellan"/>
      <sheetName val="Magellan_rel"/>
      <sheetName val="Medicalg"/>
      <sheetName val="Medicalg_rel"/>
      <sheetName val="Neuca"/>
      <sheetName val="Neuca_rel"/>
      <sheetName val="Nowa Gala"/>
      <sheetName val="Nowa Gala_rel"/>
      <sheetName val="Pelion"/>
      <sheetName val="Pelion_rel"/>
      <sheetName val="Rovese"/>
      <sheetName val="Rovese_rel"/>
      <sheetName val="Vistula"/>
      <sheetName val="Vistula_rel"/>
      <sheetName val="Alior"/>
      <sheetName val="Alior_rel"/>
      <sheetName val="BPH"/>
      <sheetName val="BPH_rel"/>
      <sheetName val="MBANK"/>
      <sheetName val="MBANK_rel"/>
      <sheetName val="BZWBK"/>
      <sheetName val="BZWBK_rel"/>
      <sheetName val="Getin"/>
      <sheetName val="Getin_rel"/>
      <sheetName val="GETINOBLE"/>
      <sheetName val="GETINOBLE_rel"/>
      <sheetName val="Handlowy"/>
      <sheetName val="Handlowy_rel"/>
      <sheetName val="IdeaBank"/>
      <sheetName val="IdeaBank_rel"/>
      <sheetName val="INGBSK"/>
      <sheetName val="INGBSK_rel"/>
      <sheetName val="Millennium"/>
      <sheetName val="Millennium_rel"/>
      <sheetName val="Pekao"/>
      <sheetName val="Pekao_rel"/>
      <sheetName val="PKOBP"/>
      <sheetName val="PKOBP_rel"/>
      <sheetName val="Vindexus"/>
      <sheetName val="Vindexus_rel"/>
      <sheetName val="Polimex"/>
      <sheetName val="Polimex_rel"/>
      <sheetName val="GrupaAzoty"/>
      <sheetName val="GrupaAzoty_rel"/>
      <sheetName val="Pulawy"/>
      <sheetName val="Pulawy_rel"/>
      <sheetName val="Police"/>
      <sheetName val="Police_rel"/>
      <sheetName val="Ciech"/>
      <sheetName val="Ciech_rel"/>
      <sheetName val="Synthos"/>
      <sheetName val="Synthos_rel"/>
      <sheetName val="Bogdanka"/>
      <sheetName val="Bogdanka_rel"/>
      <sheetName val="Lotos"/>
      <sheetName val="Lotos_rel"/>
      <sheetName val="JSW"/>
      <sheetName val="JSW_rel"/>
      <sheetName val="Duon"/>
      <sheetName val="Duon_rel"/>
      <sheetName val="PKNOrlen"/>
      <sheetName val="PKNOrlen_rel"/>
      <sheetName val="PGNiG"/>
      <sheetName val="PGNIG_rel"/>
      <sheetName val="Famur"/>
      <sheetName val="Famur_rel"/>
      <sheetName val="Kopex"/>
      <sheetName val="Kopex_rel"/>
      <sheetName val="KGHM"/>
      <sheetName val="KGHM_rel"/>
      <sheetName val="UNIMOT"/>
      <sheetName val="UNIMOT_rel"/>
      <sheetName val="PCCRokita"/>
      <sheetName val="PCCRokita_rel"/>
      <sheetName val="Arctic"/>
      <sheetName val="Arctic_rel"/>
      <sheetName val="BSCDruk"/>
      <sheetName val="BSCDruk_rel"/>
      <sheetName val="Budimex"/>
      <sheetName val="Budimex_rel"/>
      <sheetName val="DomDev"/>
      <sheetName val="DomDev_rel"/>
      <sheetName val="Echo"/>
      <sheetName val="Echo_rel"/>
      <sheetName val="Gant"/>
      <sheetName val="Gant_rel"/>
      <sheetName val="Elbudowa"/>
      <sheetName val="Elbudowa_rel"/>
      <sheetName val="Erbud"/>
      <sheetName val="Erbud_rel"/>
      <sheetName val="GTC"/>
      <sheetName val="GTC_rel"/>
      <sheetName val="JWCONSTR"/>
      <sheetName val="JWCONSTR_rel"/>
      <sheetName val="Lena"/>
      <sheetName val="Lena_rel"/>
      <sheetName val="Marvipol"/>
      <sheetName val="Marvipol_rel"/>
      <sheetName val="Octava NFI"/>
      <sheetName val="Octava NFI_rel"/>
      <sheetName val="MARVIPOLDEV"/>
      <sheetName val="MARVIPOLDEV_rel"/>
      <sheetName val="Polnord"/>
      <sheetName val="Polnord_rel"/>
      <sheetName val="Rank"/>
      <sheetName val="Rank_rel"/>
      <sheetName val="Robyg"/>
      <sheetName val="Robyg_rel"/>
      <sheetName val="Ronson"/>
      <sheetName val="Ronson_rel"/>
      <sheetName val="Energomontaż"/>
      <sheetName val="Energomontaż_rel"/>
      <sheetName val="Hydrobudowa"/>
      <sheetName val="Hydrobudowa_rel"/>
      <sheetName val="PBG"/>
      <sheetName val="PBG_rel"/>
      <sheetName val="Polaqua"/>
      <sheetName val="Polaqua_rel"/>
      <sheetName val="Bomi"/>
      <sheetName val="Bomi_rel"/>
      <sheetName val="Kredyt Bank"/>
      <sheetName val="Kredyt Bank_rel"/>
      <sheetName val="CEDC"/>
      <sheetName val="CEDC_rel"/>
      <sheetName val="Swiecie"/>
      <sheetName val="Swiecie_rel"/>
      <sheetName val="Multimedia"/>
      <sheetName val="Multimedia_rel"/>
      <sheetName val="Teta"/>
      <sheetName val="Teta_rel"/>
      <sheetName val="Polcolorit"/>
      <sheetName val="Polcolorit_rel"/>
      <sheetName val="recom-old"/>
      <sheetName val="rocznik 2014"/>
      <sheetName val="Barlinek"/>
      <sheetName val="Barlinek_rel"/>
      <sheetName val="TOWERINV"/>
      <sheetName val="TOWERINV_rel"/>
      <sheetName val="Trakcja"/>
      <sheetName val="Trakcja_rel"/>
      <sheetName val="Unibep"/>
      <sheetName val="Unibep_rel"/>
      <sheetName val="11bit"/>
      <sheetName val="11bit_rel"/>
      <sheetName val="CDProjekt"/>
      <sheetName val="CDProjekt_rel"/>
      <sheetName val="CIGames"/>
      <sheetName val="CIGames_rel"/>
      <sheetName val="Comp"/>
      <sheetName val="Comp_rel"/>
      <sheetName val="Ergis"/>
      <sheetName val="Ergis_rel"/>
      <sheetName val="LSISoft"/>
      <sheetName val="LSISoft_rel"/>
      <sheetName val="Mercator"/>
      <sheetName val="Mercator_rel"/>
      <sheetName val="Radpol"/>
      <sheetName val="Radpol_rel"/>
      <sheetName val="Playway"/>
      <sheetName val="Playway_rel"/>
      <sheetName val="Sanok"/>
      <sheetName val="Sanok_rel"/>
      <sheetName val="Forte"/>
      <sheetName val="Forte_rel"/>
      <sheetName val="KGL"/>
      <sheetName val="KGL_rel"/>
      <sheetName val="Mercor"/>
      <sheetName val="Mercor_rel"/>
      <sheetName val="Rafako"/>
      <sheetName val="Rafako_rel"/>
      <sheetName val="Global City Holdings"/>
      <sheetName val="Global City Holdings rel"/>
    </sheetNames>
    <sheetDataSet>
      <sheetData sheetId="0"/>
      <sheetData sheetId="1"/>
      <sheetData sheetId="2"/>
      <sheetData sheetId="3">
        <row r="1088">
          <cell r="K1088">
            <v>58.11</v>
          </cell>
          <cell r="L1088">
            <v>77.2</v>
          </cell>
        </row>
        <row r="1089">
          <cell r="G1089" t="str">
            <v>Buy</v>
          </cell>
          <cell r="I1089">
            <v>-0.37900355871886127</v>
          </cell>
          <cell r="J1089">
            <v>-0.31809471450828419</v>
          </cell>
          <cell r="K1089">
            <v>56.2</v>
          </cell>
          <cell r="L1089">
            <v>77.2</v>
          </cell>
        </row>
        <row r="1090">
          <cell r="K1090">
            <v>48.99</v>
          </cell>
          <cell r="L1090">
            <v>77.2</v>
          </cell>
        </row>
        <row r="1091">
          <cell r="K1091">
            <v>43</v>
          </cell>
          <cell r="L1091">
            <v>65.900000000000006</v>
          </cell>
        </row>
        <row r="1092">
          <cell r="K1092">
            <v>45</v>
          </cell>
          <cell r="L1092">
            <v>65.900000000000006</v>
          </cell>
        </row>
        <row r="1093">
          <cell r="K1093">
            <v>41.3</v>
          </cell>
          <cell r="L1093">
            <v>65.900000000000006</v>
          </cell>
        </row>
        <row r="1094">
          <cell r="K1094">
            <v>41</v>
          </cell>
          <cell r="L1094">
            <v>65.900000000000006</v>
          </cell>
        </row>
        <row r="1095">
          <cell r="K1095">
            <v>42.8</v>
          </cell>
          <cell r="L1095">
            <v>53.7</v>
          </cell>
        </row>
        <row r="1096">
          <cell r="K1096">
            <v>40.200000000000003</v>
          </cell>
          <cell r="L1096">
            <v>53.7</v>
          </cell>
        </row>
        <row r="1097">
          <cell r="K1097">
            <v>32.5</v>
          </cell>
          <cell r="L1097">
            <v>53.7</v>
          </cell>
        </row>
        <row r="1098">
          <cell r="K1098">
            <v>34</v>
          </cell>
          <cell r="L1098">
            <v>53.7</v>
          </cell>
        </row>
        <row r="1099">
          <cell r="K1099">
            <v>32.9</v>
          </cell>
          <cell r="L1099">
            <v>50.7</v>
          </cell>
        </row>
        <row r="1100">
          <cell r="K1100">
            <v>32.5</v>
          </cell>
          <cell r="L1100">
            <v>50.7</v>
          </cell>
        </row>
        <row r="1101">
          <cell r="K1101">
            <v>32</v>
          </cell>
          <cell r="L1101">
            <v>37.299999999999997</v>
          </cell>
        </row>
        <row r="1102">
          <cell r="K1102">
            <v>31.9</v>
          </cell>
          <cell r="L1102">
            <v>37.299999999999997</v>
          </cell>
        </row>
        <row r="6664">
          <cell r="K6664">
            <v>61.7</v>
          </cell>
          <cell r="L6664">
            <v>58.9</v>
          </cell>
        </row>
        <row r="6665">
          <cell r="K6665">
            <v>62.6</v>
          </cell>
          <cell r="L6665">
            <v>58.9</v>
          </cell>
        </row>
        <row r="6666">
          <cell r="G6666" t="str">
            <v>Hold</v>
          </cell>
          <cell r="I6666">
            <v>3.2052357778150631E-2</v>
          </cell>
          <cell r="J6666">
            <v>8.169932915435596E-2</v>
          </cell>
          <cell r="K6666">
            <v>59.59</v>
          </cell>
          <cell r="L6666">
            <v>58.9</v>
          </cell>
        </row>
        <row r="6667">
          <cell r="K6667">
            <v>56.98</v>
          </cell>
          <cell r="L6667">
            <v>59.7</v>
          </cell>
        </row>
        <row r="6668">
          <cell r="K6668">
            <v>58.5</v>
          </cell>
          <cell r="L6668">
            <v>59.7</v>
          </cell>
        </row>
        <row r="6669">
          <cell r="K6669">
            <v>64</v>
          </cell>
          <cell r="L6669">
            <v>59.7</v>
          </cell>
        </row>
        <row r="6670">
          <cell r="K6670">
            <v>64.5</v>
          </cell>
          <cell r="L6670">
            <v>59.7</v>
          </cell>
        </row>
        <row r="6671">
          <cell r="K6671">
            <v>67</v>
          </cell>
          <cell r="L6671">
            <v>59.7</v>
          </cell>
        </row>
        <row r="6672">
          <cell r="K6672">
            <v>69.5</v>
          </cell>
          <cell r="L6672">
            <v>59.7</v>
          </cell>
        </row>
        <row r="6673">
          <cell r="K6673">
            <v>70.5</v>
          </cell>
          <cell r="L6673">
            <v>59.7</v>
          </cell>
        </row>
        <row r="6674">
          <cell r="K6674">
            <v>63.5</v>
          </cell>
          <cell r="L6674">
            <v>59.7</v>
          </cell>
        </row>
        <row r="6675">
          <cell r="K6675">
            <v>61.5</v>
          </cell>
          <cell r="L6675">
            <v>59.7</v>
          </cell>
        </row>
        <row r="7034">
          <cell r="K7034">
            <v>86.5</v>
          </cell>
          <cell r="L7034">
            <v>103.4</v>
          </cell>
        </row>
        <row r="7035">
          <cell r="K7035">
            <v>80.52</v>
          </cell>
          <cell r="L7035">
            <v>103.4</v>
          </cell>
        </row>
        <row r="7036">
          <cell r="K7036">
            <v>84.2</v>
          </cell>
          <cell r="L7036">
            <v>103.4</v>
          </cell>
        </row>
        <row r="7037">
          <cell r="K7037">
            <v>117.8</v>
          </cell>
          <cell r="L7037">
            <v>103.4</v>
          </cell>
        </row>
        <row r="7038">
          <cell r="K7038">
            <v>107</v>
          </cell>
          <cell r="L7038">
            <v>103.4</v>
          </cell>
        </row>
        <row r="7039">
          <cell r="K7039">
            <v>94</v>
          </cell>
          <cell r="L7039">
            <v>138.19999999999999</v>
          </cell>
        </row>
        <row r="7040">
          <cell r="K7040">
            <v>98.15</v>
          </cell>
          <cell r="L7040">
            <v>138.19999999999999</v>
          </cell>
        </row>
        <row r="7041">
          <cell r="G7041" t="str">
            <v>Buy</v>
          </cell>
          <cell r="I7041">
            <v>0.79101741521539881</v>
          </cell>
          <cell r="J7041">
            <v>0.89712653356342642</v>
          </cell>
          <cell r="K7041">
            <v>109.1</v>
          </cell>
          <cell r="L7041">
            <v>138.19999999999999</v>
          </cell>
        </row>
        <row r="7042">
          <cell r="K7042">
            <v>114.5</v>
          </cell>
          <cell r="L7042">
            <v>138.19999999999999</v>
          </cell>
        </row>
        <row r="7043">
          <cell r="K7043">
            <v>119.3</v>
          </cell>
          <cell r="L7043">
            <v>138.19999999999999</v>
          </cell>
        </row>
        <row r="7044">
          <cell r="K7044">
            <v>145</v>
          </cell>
          <cell r="L7044">
            <v>138.19999999999999</v>
          </cell>
        </row>
        <row r="7045">
          <cell r="K7045">
            <v>165.8</v>
          </cell>
          <cell r="L7045">
            <v>138.19999999999999</v>
          </cell>
        </row>
        <row r="7046">
          <cell r="K7046">
            <v>197.4</v>
          </cell>
          <cell r="L7046">
            <v>240</v>
          </cell>
        </row>
        <row r="7047">
          <cell r="K7047">
            <v>195.4</v>
          </cell>
          <cell r="L7047">
            <v>240</v>
          </cell>
        </row>
        <row r="7188">
          <cell r="K7188">
            <v>1.1599999999999999</v>
          </cell>
          <cell r="L7188">
            <v>0.72</v>
          </cell>
        </row>
        <row r="7189">
          <cell r="K7189">
            <v>0.99</v>
          </cell>
          <cell r="L7189">
            <v>0.72</v>
          </cell>
        </row>
        <row r="7190">
          <cell r="K7190">
            <v>1.05</v>
          </cell>
          <cell r="L7190">
            <v>0.72</v>
          </cell>
        </row>
        <row r="7191">
          <cell r="K7191">
            <v>1.07</v>
          </cell>
          <cell r="L7191">
            <v>0.72</v>
          </cell>
        </row>
        <row r="7192">
          <cell r="K7192">
            <v>1.07</v>
          </cell>
          <cell r="L7192">
            <v>0.72</v>
          </cell>
        </row>
        <row r="7193">
          <cell r="G7193" t="str">
            <v>Hold</v>
          </cell>
          <cell r="I7193">
            <v>-0.18867924528301894</v>
          </cell>
          <cell r="J7193">
            <v>-0.14849957284626525</v>
          </cell>
          <cell r="K7193">
            <v>1.06</v>
          </cell>
          <cell r="L7193">
            <v>0.86</v>
          </cell>
        </row>
        <row r="7194">
          <cell r="K7194">
            <v>1.0900000000000001</v>
          </cell>
          <cell r="L7194">
            <v>0.86</v>
          </cell>
        </row>
        <row r="7195">
          <cell r="K7195">
            <v>0.99</v>
          </cell>
          <cell r="L7195">
            <v>0.86</v>
          </cell>
        </row>
        <row r="7196">
          <cell r="K7196">
            <v>1.01</v>
          </cell>
          <cell r="L7196">
            <v>0.86</v>
          </cell>
        </row>
        <row r="7197">
          <cell r="K7197">
            <v>0.89</v>
          </cell>
          <cell r="L7197">
            <v>0.86</v>
          </cell>
        </row>
        <row r="7198">
          <cell r="K7198">
            <v>1.01</v>
          </cell>
          <cell r="L7198">
            <v>0.86</v>
          </cell>
        </row>
        <row r="7199">
          <cell r="K7199">
            <v>0.87</v>
          </cell>
          <cell r="L7199">
            <v>0.86</v>
          </cell>
        </row>
        <row r="7200">
          <cell r="K7200">
            <v>0.86</v>
          </cell>
          <cell r="L7200">
            <v>0.86</v>
          </cell>
        </row>
        <row r="10320">
          <cell r="K10320">
            <v>5.98</v>
          </cell>
          <cell r="L10320">
            <v>6.6</v>
          </cell>
        </row>
        <row r="10321">
          <cell r="K10321">
            <v>5.68</v>
          </cell>
          <cell r="L10321">
            <v>6.6</v>
          </cell>
        </row>
        <row r="10322">
          <cell r="K10322">
            <v>5.38</v>
          </cell>
          <cell r="L10322">
            <v>6.6</v>
          </cell>
        </row>
        <row r="10323">
          <cell r="K10323">
            <v>5.5</v>
          </cell>
          <cell r="L10323">
            <v>6.7</v>
          </cell>
        </row>
        <row r="10324">
          <cell r="G10324" t="str">
            <v>Buy</v>
          </cell>
          <cell r="I10324">
            <v>-0.22222222222222221</v>
          </cell>
          <cell r="J10324">
            <v>-0.1516104469308126</v>
          </cell>
          <cell r="K10324">
            <v>5.4</v>
          </cell>
          <cell r="L10324">
            <v>6.7</v>
          </cell>
        </row>
        <row r="10325">
          <cell r="K10325">
            <v>4.21</v>
          </cell>
          <cell r="L10325">
            <v>6.7</v>
          </cell>
        </row>
        <row r="10326">
          <cell r="K10326">
            <v>4.3</v>
          </cell>
          <cell r="L10326">
            <v>6.7</v>
          </cell>
        </row>
        <row r="10327">
          <cell r="K10327">
            <v>4.47</v>
          </cell>
          <cell r="L10327">
            <v>6.7</v>
          </cell>
        </row>
        <row r="10328">
          <cell r="K10328">
            <v>3.83</v>
          </cell>
          <cell r="L10328">
            <v>6.7</v>
          </cell>
        </row>
        <row r="10329">
          <cell r="K10329">
            <v>3.56</v>
          </cell>
          <cell r="L10329">
            <v>6.5</v>
          </cell>
        </row>
        <row r="10330">
          <cell r="K10330">
            <v>3.8</v>
          </cell>
          <cell r="L10330">
            <v>6.5</v>
          </cell>
        </row>
        <row r="10331">
          <cell r="K10331">
            <v>4</v>
          </cell>
          <cell r="L10331">
            <v>6.5</v>
          </cell>
        </row>
        <row r="10406">
          <cell r="K10406">
            <v>17.399999999999999</v>
          </cell>
          <cell r="L10406">
            <v>26.9</v>
          </cell>
        </row>
        <row r="10407">
          <cell r="G10407" t="str">
            <v>Buy</v>
          </cell>
          <cell r="I10407">
            <v>6.0606060606060552E-2</v>
          </cell>
          <cell r="J10407">
            <v>0.16463288752470695</v>
          </cell>
          <cell r="K10407">
            <v>16.5</v>
          </cell>
          <cell r="L10407">
            <v>26.9</v>
          </cell>
        </row>
        <row r="10408">
          <cell r="K10408">
            <v>15.09</v>
          </cell>
          <cell r="L10408">
            <v>26.9</v>
          </cell>
        </row>
        <row r="10409">
          <cell r="K10409">
            <v>15.5</v>
          </cell>
          <cell r="L10409">
            <v>25.5</v>
          </cell>
        </row>
        <row r="10410">
          <cell r="K10410">
            <v>17.850000000000001</v>
          </cell>
          <cell r="L10410">
            <v>25.5</v>
          </cell>
        </row>
        <row r="10411">
          <cell r="K10411">
            <v>17.95</v>
          </cell>
          <cell r="L10411">
            <v>25.5</v>
          </cell>
        </row>
        <row r="10412">
          <cell r="K10412">
            <v>17.8</v>
          </cell>
          <cell r="L10412">
            <v>25.5</v>
          </cell>
        </row>
        <row r="10413">
          <cell r="K10413">
            <v>18.100000000000001</v>
          </cell>
          <cell r="L10413">
            <v>25.5</v>
          </cell>
        </row>
        <row r="10414">
          <cell r="K10414">
            <v>18</v>
          </cell>
          <cell r="L10414">
            <v>25.5</v>
          </cell>
        </row>
        <row r="10415">
          <cell r="K10415">
            <v>18.600000000000001</v>
          </cell>
          <cell r="L10415">
            <v>25.5</v>
          </cell>
        </row>
        <row r="10416">
          <cell r="K10416">
            <v>17.5</v>
          </cell>
          <cell r="L10416">
            <v>25.5</v>
          </cell>
        </row>
        <row r="10705">
          <cell r="K10705">
            <v>11.75</v>
          </cell>
          <cell r="L10705">
            <v>14.1</v>
          </cell>
        </row>
        <row r="10706">
          <cell r="K10706">
            <v>12.24</v>
          </cell>
          <cell r="L10706">
            <v>14.1</v>
          </cell>
        </row>
        <row r="10707">
          <cell r="K10707">
            <v>12.4</v>
          </cell>
          <cell r="L10707">
            <v>14.1</v>
          </cell>
        </row>
        <row r="10708">
          <cell r="K10708">
            <v>12.3</v>
          </cell>
          <cell r="L10708">
            <v>15.8</v>
          </cell>
        </row>
        <row r="10709">
          <cell r="K10709">
            <v>12.02</v>
          </cell>
          <cell r="L10709">
            <v>15.8</v>
          </cell>
        </row>
        <row r="10710">
          <cell r="K10710">
            <v>14.9</v>
          </cell>
          <cell r="L10710">
            <v>15.8</v>
          </cell>
        </row>
        <row r="10711">
          <cell r="K10711">
            <v>13.3</v>
          </cell>
          <cell r="L10711">
            <v>15.8</v>
          </cell>
        </row>
        <row r="10712">
          <cell r="K10712">
            <v>13</v>
          </cell>
          <cell r="L10712">
            <v>17.5</v>
          </cell>
        </row>
        <row r="10713">
          <cell r="G10713" t="str">
            <v>Buy</v>
          </cell>
          <cell r="I10713">
            <v>-0.19133574007220222</v>
          </cell>
          <cell r="J10713">
            <v>-0.1538476210981915</v>
          </cell>
          <cell r="K10713">
            <v>13.85</v>
          </cell>
          <cell r="L10713">
            <v>17.5</v>
          </cell>
        </row>
        <row r="10714">
          <cell r="K10714">
            <v>12.95</v>
          </cell>
          <cell r="L10714">
            <v>17.5</v>
          </cell>
        </row>
        <row r="10715">
          <cell r="K10715">
            <v>13</v>
          </cell>
          <cell r="L10715">
            <v>17.5</v>
          </cell>
        </row>
        <row r="10716">
          <cell r="K10716">
            <v>11.65</v>
          </cell>
          <cell r="L10716">
            <v>17.5</v>
          </cell>
        </row>
        <row r="10717">
          <cell r="K10717">
            <v>11.2</v>
          </cell>
          <cell r="L10717">
            <v>17.5</v>
          </cell>
        </row>
        <row r="10770">
          <cell r="K10770">
            <v>189</v>
          </cell>
          <cell r="L10770">
            <v>261</v>
          </cell>
        </row>
        <row r="10771">
          <cell r="K10771">
            <v>196.75</v>
          </cell>
          <cell r="L10771">
            <v>261</v>
          </cell>
        </row>
        <row r="10772">
          <cell r="K10772">
            <v>205</v>
          </cell>
          <cell r="L10772">
            <v>261</v>
          </cell>
        </row>
        <row r="10773">
          <cell r="K10773">
            <v>188</v>
          </cell>
          <cell r="L10773">
            <v>261</v>
          </cell>
        </row>
        <row r="10774">
          <cell r="K10774">
            <v>168.6</v>
          </cell>
          <cell r="L10774">
            <v>231</v>
          </cell>
        </row>
        <row r="10775">
          <cell r="K10775">
            <v>164.25</v>
          </cell>
          <cell r="L10775">
            <v>231</v>
          </cell>
        </row>
        <row r="10776">
          <cell r="K10776">
            <v>175</v>
          </cell>
          <cell r="L10776">
            <v>231</v>
          </cell>
        </row>
        <row r="10777">
          <cell r="K10777">
            <v>201</v>
          </cell>
          <cell r="L10777">
            <v>231</v>
          </cell>
        </row>
        <row r="10778">
          <cell r="G10778" t="str">
            <v>Buy</v>
          </cell>
          <cell r="I10778">
            <v>1.2850356294536818</v>
          </cell>
          <cell r="J10778">
            <v>1.5616098465149548</v>
          </cell>
          <cell r="K10778">
            <v>210.5</v>
          </cell>
          <cell r="L10778">
            <v>231</v>
          </cell>
        </row>
        <row r="10779">
          <cell r="K10779">
            <v>209</v>
          </cell>
          <cell r="L10779">
            <v>253</v>
          </cell>
        </row>
        <row r="10780">
          <cell r="K10780">
            <v>214</v>
          </cell>
          <cell r="L10780">
            <v>253</v>
          </cell>
        </row>
        <row r="10781">
          <cell r="K10781">
            <v>257</v>
          </cell>
          <cell r="L10781">
            <v>253</v>
          </cell>
        </row>
        <row r="10782">
          <cell r="K10782">
            <v>280</v>
          </cell>
          <cell r="L10782">
            <v>377</v>
          </cell>
        </row>
        <row r="10783">
          <cell r="K10783">
            <v>374.5</v>
          </cell>
          <cell r="L10783">
            <v>480</v>
          </cell>
        </row>
        <row r="10784">
          <cell r="K10784">
            <v>506</v>
          </cell>
          <cell r="L10784">
            <v>480</v>
          </cell>
        </row>
        <row r="10785">
          <cell r="K10785">
            <v>465</v>
          </cell>
          <cell r="L10785">
            <v>480</v>
          </cell>
        </row>
        <row r="10786">
          <cell r="G10786" t="str">
            <v>Hold</v>
          </cell>
          <cell r="I10786">
            <v>-8.3160083160083165E-2</v>
          </cell>
          <cell r="J10786">
            <v>-0.13369664814456594</v>
          </cell>
          <cell r="K10786">
            <v>481</v>
          </cell>
          <cell r="L10786">
            <v>526</v>
          </cell>
        </row>
        <row r="10787">
          <cell r="K10787">
            <v>441</v>
          </cell>
          <cell r="L10787">
            <v>526</v>
          </cell>
        </row>
        <row r="10878">
          <cell r="G10878" t="str">
            <v>Buy</v>
          </cell>
          <cell r="I10878">
            <v>2.0103386809269161</v>
          </cell>
          <cell r="J10878">
            <v>2.1403466520614081</v>
          </cell>
          <cell r="K10878">
            <v>56.1</v>
          </cell>
          <cell r="L10878">
            <v>84.3</v>
          </cell>
        </row>
        <row r="10879">
          <cell r="K10879">
            <v>63.27</v>
          </cell>
          <cell r="L10879">
            <v>84.3</v>
          </cell>
        </row>
        <row r="10880">
          <cell r="K10880">
            <v>67</v>
          </cell>
          <cell r="L10880">
            <v>84.3</v>
          </cell>
        </row>
        <row r="10881">
          <cell r="K10881">
            <v>62.4</v>
          </cell>
          <cell r="L10881">
            <v>84.3</v>
          </cell>
        </row>
        <row r="10882">
          <cell r="K10882">
            <v>63.8</v>
          </cell>
          <cell r="L10882">
            <v>84.3</v>
          </cell>
        </row>
        <row r="10883">
          <cell r="K10883">
            <v>68</v>
          </cell>
          <cell r="L10883">
            <v>84.3</v>
          </cell>
        </row>
        <row r="10884">
          <cell r="K10884">
            <v>86</v>
          </cell>
          <cell r="L10884">
            <v>84.3</v>
          </cell>
        </row>
        <row r="10885">
          <cell r="K10885">
            <v>89</v>
          </cell>
          <cell r="L10885">
            <v>111</v>
          </cell>
        </row>
        <row r="10886">
          <cell r="K10886">
            <v>94.4</v>
          </cell>
          <cell r="L10886">
            <v>111</v>
          </cell>
        </row>
        <row r="10887">
          <cell r="K10887">
            <v>106</v>
          </cell>
          <cell r="L10887">
            <v>111</v>
          </cell>
        </row>
        <row r="10888">
          <cell r="K10888">
            <v>175</v>
          </cell>
          <cell r="L10888">
            <v>223.2</v>
          </cell>
        </row>
        <row r="10889">
          <cell r="K10889">
            <v>173</v>
          </cell>
          <cell r="L10889">
            <v>223.2</v>
          </cell>
        </row>
        <row r="10890">
          <cell r="K10890">
            <v>126</v>
          </cell>
          <cell r="L10890">
            <v>220.8</v>
          </cell>
        </row>
        <row r="10891">
          <cell r="K10891">
            <v>122</v>
          </cell>
          <cell r="L10891">
            <v>220.8</v>
          </cell>
        </row>
        <row r="10892">
          <cell r="G10892" t="str">
            <v>Hold</v>
          </cell>
          <cell r="I10892" t="str">
            <v>-</v>
          </cell>
          <cell r="J10892" t="str">
            <v>-</v>
          </cell>
          <cell r="K10892">
            <v>166.5</v>
          </cell>
          <cell r="L10892">
            <v>165.4</v>
          </cell>
        </row>
      </sheetData>
      <sheetData sheetId="4">
        <row r="1088">
          <cell r="H1088" t="str">
            <v>Neutral</v>
          </cell>
          <cell r="J1088">
            <v>-0.2381803122090953</v>
          </cell>
        </row>
        <row r="1092">
          <cell r="H1092" t="str">
            <v>Overweight</v>
          </cell>
          <cell r="J1092">
            <v>2.9095191898655726E-2</v>
          </cell>
        </row>
        <row r="1095">
          <cell r="H1095" t="str">
            <v>Neutral</v>
          </cell>
          <cell r="J1095">
            <v>-0.13020618404472106</v>
          </cell>
        </row>
        <row r="6663">
          <cell r="H6663" t="str">
            <v>Neutral</v>
          </cell>
          <cell r="J6663">
            <v>0.23176454787367207</v>
          </cell>
        </row>
        <row r="6667">
          <cell r="H6667" t="str">
            <v>Overweight</v>
          </cell>
          <cell r="J6667">
            <v>-8.0361266224934225E-2</v>
          </cell>
        </row>
        <row r="7036">
          <cell r="H7036" t="str">
            <v>Overweight</v>
          </cell>
          <cell r="J7036">
            <v>1.1715710181609387</v>
          </cell>
        </row>
        <row r="7187">
          <cell r="H7187" t="str">
            <v>Underweight</v>
          </cell>
          <cell r="J7187">
            <v>-0.11742906948060916</v>
          </cell>
        </row>
        <row r="10319">
          <cell r="H10319" t="str">
            <v>Overweight</v>
          </cell>
          <cell r="J10319">
            <v>-0.1516104469308126</v>
          </cell>
        </row>
        <row r="10402">
          <cell r="J10402">
            <v>0.16463288752470695</v>
          </cell>
        </row>
        <row r="10708">
          <cell r="H10708" t="str">
            <v>Overweight</v>
          </cell>
          <cell r="J10708">
            <v>-0.1538476210981915</v>
          </cell>
        </row>
        <row r="10773">
          <cell r="H10773" t="str">
            <v>Overweight</v>
          </cell>
          <cell r="J10773">
            <v>1.5616098465149548</v>
          </cell>
        </row>
        <row r="10781">
          <cell r="H10781" t="str">
            <v>Neutral</v>
          </cell>
          <cell r="J10781">
            <v>-0.13369664814456594</v>
          </cell>
        </row>
        <row r="10873">
          <cell r="H10873" t="str">
            <v>Overweight</v>
          </cell>
          <cell r="J10873">
            <v>2.1403466520614081</v>
          </cell>
        </row>
        <row r="10887">
          <cell r="H10887" t="str">
            <v>Overweight</v>
          </cell>
          <cell r="J10887" t="str">
            <v>-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1Q"/>
      <sheetName val="Monthly"/>
      <sheetName val="Daily"/>
      <sheetName val="Daily Key Data"/>
      <sheetName val="Index daily"/>
      <sheetName val="Terminy"/>
      <sheetName val="2008"/>
      <sheetName val="EPS"/>
      <sheetName val="AGCO"/>
      <sheetName val="agco -alex"/>
      <sheetName val="fundamentals"/>
      <sheetName val="Alianz"/>
      <sheetName val="AIG"/>
      <sheetName val="Banks"/>
      <sheetName val="CUFormA"/>
      <sheetName val="CUFormB"/>
      <sheetName val="INGNN"/>
      <sheetName val="Skarbiec"/>
      <sheetName val="Tabelle1"/>
      <sheetName val="CSAM"/>
      <sheetName val="TabelaDaily"/>
      <sheetName val="PEandROE"/>
      <sheetName val="Bloomberg"/>
      <sheetName val="Free-float"/>
      <sheetName val="thing"/>
      <sheetName val="Kursy dai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2">
    <tabColor rgb="FFFFFF00"/>
  </sheetPr>
  <dimension ref="A1:L23"/>
  <sheetViews>
    <sheetView zoomScaleNormal="100" workbookViewId="0">
      <selection activeCell="A24" sqref="A24:XFD57"/>
    </sheetView>
  </sheetViews>
  <sheetFormatPr defaultRowHeight="12.75" x14ac:dyDescent="0.2"/>
  <cols>
    <col min="1" max="1" width="15.7109375" customWidth="1"/>
    <col min="2" max="2" width="18.140625" customWidth="1"/>
    <col min="4" max="4" width="10.42578125" style="2" customWidth="1"/>
    <col min="5" max="6" width="16" style="2" customWidth="1"/>
    <col min="7" max="7" width="22" style="2" customWidth="1"/>
    <col min="8" max="8" width="12.7109375" style="2" bestFit="1" customWidth="1"/>
    <col min="9" max="9" width="20.85546875" style="2" bestFit="1" customWidth="1"/>
    <col min="10" max="10" width="23.5703125" bestFit="1" customWidth="1"/>
    <col min="11" max="11" width="15.5703125" bestFit="1" customWidth="1"/>
  </cols>
  <sheetData>
    <row r="1" spans="1:12" x14ac:dyDescent="0.2">
      <c r="A1" s="1" t="s">
        <v>0</v>
      </c>
      <c r="B1" s="1"/>
      <c r="L1" s="2"/>
    </row>
    <row r="2" spans="1:12" x14ac:dyDescent="0.2">
      <c r="A2" s="3" t="s">
        <v>1</v>
      </c>
      <c r="B2" s="3" t="s">
        <v>2</v>
      </c>
      <c r="C2" s="3"/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3" t="s">
        <v>9</v>
      </c>
      <c r="K2" s="3" t="s">
        <v>10</v>
      </c>
      <c r="L2" s="4"/>
    </row>
    <row r="3" spans="1:12" x14ac:dyDescent="0.2">
      <c r="A3" s="5" t="s">
        <v>11</v>
      </c>
      <c r="B3" s="5"/>
      <c r="C3" s="5"/>
      <c r="D3" s="6"/>
      <c r="E3" s="6"/>
      <c r="F3" s="6"/>
      <c r="G3" s="6"/>
      <c r="H3" s="6"/>
      <c r="I3" s="6"/>
      <c r="J3" s="5"/>
      <c r="K3" s="5"/>
      <c r="L3" s="7"/>
    </row>
    <row r="4" spans="1:12" x14ac:dyDescent="0.2">
      <c r="A4" s="8" t="s">
        <v>12</v>
      </c>
      <c r="B4" s="9" t="s">
        <v>99</v>
      </c>
      <c r="C4" s="9" t="s">
        <v>15</v>
      </c>
      <c r="D4" s="2" t="s">
        <v>13</v>
      </c>
      <c r="E4" s="10" t="s">
        <v>16</v>
      </c>
      <c r="F4" s="10" t="s">
        <v>17</v>
      </c>
      <c r="G4" s="10" t="s">
        <v>14</v>
      </c>
      <c r="H4" s="11" t="str">
        <f>IF([1]Absolute!I10770="","-",IF($B5="","-",[1]Absolute!I10770))</f>
        <v>-</v>
      </c>
      <c r="I4" s="11" t="str">
        <f>IF([1]Absolute!J10770="","-",IF($B5="","-",[1]Absolute!J10770))</f>
        <v>-</v>
      </c>
      <c r="J4" s="12">
        <f>[1]Absolute!K10770</f>
        <v>189</v>
      </c>
      <c r="K4" s="12">
        <f>[1]Absolute!L10770</f>
        <v>261</v>
      </c>
      <c r="L4" s="8" t="s">
        <v>55</v>
      </c>
    </row>
    <row r="5" spans="1:12" x14ac:dyDescent="0.2">
      <c r="A5" s="8" t="s">
        <v>12</v>
      </c>
      <c r="B5" s="9" t="str">
        <f>IF([1]Absolute!G10771="","-",[1]Absolute!G10771)</f>
        <v>-</v>
      </c>
      <c r="C5" s="9" t="s">
        <v>15</v>
      </c>
      <c r="D5" s="2" t="s">
        <v>13</v>
      </c>
      <c r="E5" s="10" t="s">
        <v>18</v>
      </c>
      <c r="F5" s="10" t="s">
        <v>19</v>
      </c>
      <c r="G5" s="10" t="s">
        <v>13</v>
      </c>
      <c r="H5" s="11" t="str">
        <f>IF([1]Absolute!I10771="","-",IF($B6="","-",[1]Absolute!I10771))</f>
        <v>-</v>
      </c>
      <c r="I5" s="11" t="str">
        <f>IF([1]Absolute!J10771="","-",IF($B6="","-",[1]Absolute!J10771))</f>
        <v>-</v>
      </c>
      <c r="J5" s="12">
        <f>[1]Absolute!K10771</f>
        <v>196.75</v>
      </c>
      <c r="K5" s="12">
        <f>[1]Absolute!L10771</f>
        <v>261</v>
      </c>
      <c r="L5" s="8" t="str">
        <f t="shared" ref="L5:L21" si="0">IF(K5&gt;K4,"↑",IF(K5=K4,"→","↓"))</f>
        <v>→</v>
      </c>
    </row>
    <row r="6" spans="1:12" x14ac:dyDescent="0.2">
      <c r="A6" s="8" t="s">
        <v>12</v>
      </c>
      <c r="B6" s="9" t="str">
        <f>IF([1]Absolute!G10772="","-",[1]Absolute!G10772)</f>
        <v>-</v>
      </c>
      <c r="C6" s="9" t="s">
        <v>15</v>
      </c>
      <c r="D6" s="2" t="s">
        <v>13</v>
      </c>
      <c r="E6" s="10" t="s">
        <v>20</v>
      </c>
      <c r="F6" s="10" t="s">
        <v>21</v>
      </c>
      <c r="G6" s="10" t="s">
        <v>13</v>
      </c>
      <c r="H6" s="11" t="str">
        <f>IF([1]Absolute!I10772="","-",IF($B7="","-",[1]Absolute!I10772))</f>
        <v>-</v>
      </c>
      <c r="I6" s="11" t="str">
        <f>IF([1]Absolute!J10772="","-",IF($B7="","-",[1]Absolute!J10772))</f>
        <v>-</v>
      </c>
      <c r="J6" s="12">
        <f>[1]Absolute!K10772</f>
        <v>205</v>
      </c>
      <c r="K6" s="12">
        <f>[1]Absolute!L10772</f>
        <v>261</v>
      </c>
      <c r="L6" s="8" t="str">
        <f t="shared" si="0"/>
        <v>→</v>
      </c>
    </row>
    <row r="7" spans="1:12" x14ac:dyDescent="0.2">
      <c r="A7" s="8" t="s">
        <v>12</v>
      </c>
      <c r="B7" s="9" t="str">
        <f>IF([1]Absolute!G10773="","-",[1]Absolute!G10773)</f>
        <v>-</v>
      </c>
      <c r="C7" s="9" t="s">
        <v>15</v>
      </c>
      <c r="D7" s="2" t="s">
        <v>13</v>
      </c>
      <c r="E7" s="13" t="s">
        <v>22</v>
      </c>
      <c r="F7" s="13" t="s">
        <v>23</v>
      </c>
      <c r="G7" s="10" t="s">
        <v>13</v>
      </c>
      <c r="H7" s="11" t="str">
        <f>IF([1]Absolute!I10773="","-",IF($B8="","-",[1]Absolute!I10773))</f>
        <v>-</v>
      </c>
      <c r="I7" s="11" t="str">
        <f>IF([1]Absolute!J10773="","-",IF($B8="","-",[1]Absolute!J10773))</f>
        <v>-</v>
      </c>
      <c r="J7" s="12">
        <f>[1]Absolute!K10773</f>
        <v>188</v>
      </c>
      <c r="K7" s="12">
        <f>[1]Absolute!L10773</f>
        <v>261</v>
      </c>
      <c r="L7" s="8" t="str">
        <f t="shared" si="0"/>
        <v>→</v>
      </c>
    </row>
    <row r="8" spans="1:12" x14ac:dyDescent="0.2">
      <c r="A8" s="8" t="s">
        <v>12</v>
      </c>
      <c r="B8" s="9" t="str">
        <f>IF([1]Absolute!G10774="","-",[1]Absolute!G10774)</f>
        <v>-</v>
      </c>
      <c r="C8" s="9" t="s">
        <v>15</v>
      </c>
      <c r="D8" s="2" t="s">
        <v>13</v>
      </c>
      <c r="E8" s="13" t="s">
        <v>24</v>
      </c>
      <c r="F8" s="13" t="s">
        <v>25</v>
      </c>
      <c r="G8" s="10" t="s">
        <v>13</v>
      </c>
      <c r="H8" s="11" t="str">
        <f>IF([1]Absolute!I10774="","-",IF($B9="","-",[1]Absolute!I10774))</f>
        <v>-</v>
      </c>
      <c r="I8" s="11" t="str">
        <f>IF([1]Absolute!J10774="","-",IF($B9="","-",[1]Absolute!J10774))</f>
        <v>-</v>
      </c>
      <c r="J8" s="12">
        <f>[1]Absolute!K10774</f>
        <v>168.6</v>
      </c>
      <c r="K8" s="12">
        <f>[1]Absolute!L10774</f>
        <v>231</v>
      </c>
      <c r="L8" s="8" t="str">
        <f t="shared" si="0"/>
        <v>↓</v>
      </c>
    </row>
    <row r="9" spans="1:12" x14ac:dyDescent="0.2">
      <c r="A9" s="8" t="s">
        <v>12</v>
      </c>
      <c r="B9" s="9" t="str">
        <f>IF([1]Absolute!G10775="","-",[1]Absolute!G10775)</f>
        <v>-</v>
      </c>
      <c r="C9" s="9" t="s">
        <v>15</v>
      </c>
      <c r="D9" s="2" t="s">
        <v>13</v>
      </c>
      <c r="E9" s="13" t="s">
        <v>26</v>
      </c>
      <c r="F9" s="13" t="s">
        <v>27</v>
      </c>
      <c r="G9" s="10" t="s">
        <v>13</v>
      </c>
      <c r="H9" s="11" t="str">
        <f>IF([1]Absolute!I10775="","-",IF($B10="","-",[1]Absolute!I10775))</f>
        <v>-</v>
      </c>
      <c r="I9" s="11" t="str">
        <f>IF([1]Absolute!J10775="","-",IF($B10="","-",[1]Absolute!J10775))</f>
        <v>-</v>
      </c>
      <c r="J9" s="12">
        <f>[1]Absolute!K10775</f>
        <v>164.25</v>
      </c>
      <c r="K9" s="12">
        <f>[1]Absolute!L10775</f>
        <v>231</v>
      </c>
      <c r="L9" s="8" t="str">
        <f t="shared" si="0"/>
        <v>→</v>
      </c>
    </row>
    <row r="10" spans="1:12" x14ac:dyDescent="0.2">
      <c r="A10" s="8" t="s">
        <v>12</v>
      </c>
      <c r="B10" s="9" t="str">
        <f>IF([1]Absolute!G10776="","-",[1]Absolute!G10776)</f>
        <v>-</v>
      </c>
      <c r="C10" s="9" t="s">
        <v>15</v>
      </c>
      <c r="D10" s="2" t="s">
        <v>13</v>
      </c>
      <c r="E10" s="13" t="s">
        <v>28</v>
      </c>
      <c r="F10" s="13" t="s">
        <v>29</v>
      </c>
      <c r="G10" s="10" t="s">
        <v>13</v>
      </c>
      <c r="H10" s="11" t="str">
        <f>IF([1]Absolute!I10776="","-",IF($B11="","-",[1]Absolute!I10776))</f>
        <v>-</v>
      </c>
      <c r="I10" s="11" t="str">
        <f>IF([1]Absolute!J10776="","-",IF($B11="","-",[1]Absolute!J10776))</f>
        <v>-</v>
      </c>
      <c r="J10" s="12">
        <f>[1]Absolute!K10776</f>
        <v>175</v>
      </c>
      <c r="K10" s="12">
        <f>[1]Absolute!L10776</f>
        <v>231</v>
      </c>
      <c r="L10" s="8" t="str">
        <f t="shared" si="0"/>
        <v>→</v>
      </c>
    </row>
    <row r="11" spans="1:12" x14ac:dyDescent="0.2">
      <c r="A11" s="8" t="s">
        <v>12</v>
      </c>
      <c r="B11" s="9" t="str">
        <f>IF([1]Absolute!G10777="","-",[1]Absolute!G10777)</f>
        <v>-</v>
      </c>
      <c r="C11" s="9" t="s">
        <v>15</v>
      </c>
      <c r="D11" s="2" t="s">
        <v>13</v>
      </c>
      <c r="E11" s="13" t="s">
        <v>30</v>
      </c>
      <c r="F11" s="13" t="s">
        <v>31</v>
      </c>
      <c r="G11" s="10" t="s">
        <v>13</v>
      </c>
      <c r="H11" s="11" t="str">
        <f>IF([1]Absolute!I10777="","-",IF($B12="","-",[1]Absolute!I10777))</f>
        <v>-</v>
      </c>
      <c r="I11" s="11" t="str">
        <f>IF([1]Absolute!J10777="","-",IF($B12="","-",[1]Absolute!J10777))</f>
        <v>-</v>
      </c>
      <c r="J11" s="12">
        <f>[1]Absolute!K10777</f>
        <v>201</v>
      </c>
      <c r="K11" s="12">
        <f>[1]Absolute!L10777</f>
        <v>231</v>
      </c>
      <c r="L11" s="8" t="str">
        <f t="shared" si="0"/>
        <v>→</v>
      </c>
    </row>
    <row r="12" spans="1:12" x14ac:dyDescent="0.2">
      <c r="A12" s="8" t="s">
        <v>12</v>
      </c>
      <c r="B12" s="9" t="str">
        <f>IF([1]Absolute!G10778="","-",[1]Absolute!G10778)</f>
        <v>Buy</v>
      </c>
      <c r="C12" s="9" t="s">
        <v>15</v>
      </c>
      <c r="D12" s="13" t="s">
        <v>14</v>
      </c>
      <c r="E12" s="13" t="s">
        <v>13</v>
      </c>
      <c r="F12" s="13" t="s">
        <v>32</v>
      </c>
      <c r="G12" s="10" t="s">
        <v>33</v>
      </c>
      <c r="H12" s="11">
        <f>IF([1]Absolute!I10778="","-",IF($B13="","-",[1]Absolute!I10778))</f>
        <v>1.2850356294536818</v>
      </c>
      <c r="I12" s="11">
        <f>IF([1]Absolute!J10778="","-",IF($B13="","-",[1]Absolute!J10778))</f>
        <v>1.5616098465149548</v>
      </c>
      <c r="J12" s="12">
        <f>[1]Absolute!K10778</f>
        <v>210.5</v>
      </c>
      <c r="K12" s="12">
        <f>[1]Absolute!L10778</f>
        <v>231</v>
      </c>
      <c r="L12" s="8" t="str">
        <f t="shared" si="0"/>
        <v>→</v>
      </c>
    </row>
    <row r="13" spans="1:12" x14ac:dyDescent="0.2">
      <c r="A13" s="8" t="s">
        <v>12</v>
      </c>
      <c r="B13" s="9" t="str">
        <f>IF([1]Absolute!G10779="","-",[1]Absolute!G10779)</f>
        <v>-</v>
      </c>
      <c r="C13" s="9" t="s">
        <v>15</v>
      </c>
      <c r="D13" s="13" t="s">
        <v>13</v>
      </c>
      <c r="E13" s="13" t="s">
        <v>32</v>
      </c>
      <c r="F13" s="13" t="s">
        <v>34</v>
      </c>
      <c r="G13" s="10" t="s">
        <v>13</v>
      </c>
      <c r="H13" s="11" t="str">
        <f>IF([1]Absolute!I10779="","-",IF($B22="","-",[1]Absolute!I10779))</f>
        <v>-</v>
      </c>
      <c r="I13" s="11" t="str">
        <f>IF([1]Absolute!J10779="","-",IF($B22="","-",[1]Absolute!J10779))</f>
        <v>-</v>
      </c>
      <c r="J13" s="12">
        <f>[1]Absolute!K10779</f>
        <v>209</v>
      </c>
      <c r="K13" s="12">
        <f>[1]Absolute!L10779</f>
        <v>253</v>
      </c>
      <c r="L13" s="8" t="str">
        <f t="shared" si="0"/>
        <v>↑</v>
      </c>
    </row>
    <row r="14" spans="1:12" x14ac:dyDescent="0.2">
      <c r="A14" s="8" t="s">
        <v>12</v>
      </c>
      <c r="B14" s="9" t="str">
        <f>IF([1]Absolute!G10780="","-",[1]Absolute!G10780)</f>
        <v>-</v>
      </c>
      <c r="C14" s="9" t="s">
        <v>15</v>
      </c>
      <c r="D14" s="13" t="s">
        <v>13</v>
      </c>
      <c r="E14" s="13" t="s">
        <v>35</v>
      </c>
      <c r="F14" s="13" t="s">
        <v>36</v>
      </c>
      <c r="G14" s="10" t="s">
        <v>13</v>
      </c>
      <c r="H14" s="11" t="str">
        <f>IF([1]Absolute!I10780="","-",IF($B23="","-",[1]Absolute!I10780))</f>
        <v>-</v>
      </c>
      <c r="I14" s="11" t="str">
        <f>IF([1]Absolute!J10780="","-",IF($B23="","-",[1]Absolute!J10780))</f>
        <v>-</v>
      </c>
      <c r="J14" s="12">
        <f>[1]Absolute!K10780</f>
        <v>214</v>
      </c>
      <c r="K14" s="12">
        <f>[1]Absolute!L10780</f>
        <v>253</v>
      </c>
      <c r="L14" s="8" t="str">
        <f t="shared" si="0"/>
        <v>→</v>
      </c>
    </row>
    <row r="15" spans="1:12" x14ac:dyDescent="0.2">
      <c r="A15" s="8" t="s">
        <v>12</v>
      </c>
      <c r="B15" s="9" t="str">
        <f>IF([1]Absolute!G10781="","-",[1]Absolute!G10781)</f>
        <v>-</v>
      </c>
      <c r="C15" s="9" t="s">
        <v>15</v>
      </c>
      <c r="D15" s="13" t="s">
        <v>13</v>
      </c>
      <c r="E15" s="13" t="s">
        <v>37</v>
      </c>
      <c r="F15" s="13" t="s">
        <v>38</v>
      </c>
      <c r="G15" s="10" t="s">
        <v>13</v>
      </c>
      <c r="H15" s="11" t="str">
        <f>IF([1]Absolute!I10781="","-",IF(#REF!="","-",[1]Absolute!I10781))</f>
        <v>-</v>
      </c>
      <c r="I15" s="11" t="str">
        <f>IF([1]Absolute!J10781="","-",IF(#REF!="","-",[1]Absolute!J10781))</f>
        <v>-</v>
      </c>
      <c r="J15" s="12">
        <f>[1]Absolute!K10781</f>
        <v>257</v>
      </c>
      <c r="K15" s="12">
        <f>[1]Absolute!L10781</f>
        <v>253</v>
      </c>
      <c r="L15" s="8" t="str">
        <f t="shared" si="0"/>
        <v>→</v>
      </c>
    </row>
    <row r="16" spans="1:12" x14ac:dyDescent="0.2">
      <c r="A16" s="8" t="s">
        <v>12</v>
      </c>
      <c r="B16" s="9" t="str">
        <f>IF([1]Absolute!G10782="","-",[1]Absolute!G10782)</f>
        <v>-</v>
      </c>
      <c r="C16" s="9" t="s">
        <v>15</v>
      </c>
      <c r="D16" s="13" t="s">
        <v>13</v>
      </c>
      <c r="E16" s="13" t="s">
        <v>39</v>
      </c>
      <c r="F16" s="13" t="s">
        <v>40</v>
      </c>
      <c r="G16" s="10" t="s">
        <v>13</v>
      </c>
      <c r="H16" s="11" t="str">
        <f>IF([1]Absolute!I10782="","-",IF(#REF!="","-",[1]Absolute!I10782))</f>
        <v>-</v>
      </c>
      <c r="I16" s="11" t="str">
        <f>IF([1]Absolute!J10782="","-",IF(#REF!="","-",[1]Absolute!J10782))</f>
        <v>-</v>
      </c>
      <c r="J16" s="12">
        <f>[1]Absolute!K10782</f>
        <v>280</v>
      </c>
      <c r="K16" s="12">
        <f>[1]Absolute!L10782</f>
        <v>377</v>
      </c>
      <c r="L16" s="8" t="str">
        <f t="shared" si="0"/>
        <v>↑</v>
      </c>
    </row>
    <row r="17" spans="1:12" x14ac:dyDescent="0.2">
      <c r="A17" s="8" t="s">
        <v>12</v>
      </c>
      <c r="B17" s="9" t="str">
        <f>IF([1]Absolute!G10783="","-",[1]Absolute!G10783)</f>
        <v>-</v>
      </c>
      <c r="C17" s="9" t="s">
        <v>15</v>
      </c>
      <c r="D17" s="13" t="s">
        <v>13</v>
      </c>
      <c r="E17" s="13" t="s">
        <v>41</v>
      </c>
      <c r="F17" s="13" t="s">
        <v>42</v>
      </c>
      <c r="G17" s="10" t="s">
        <v>13</v>
      </c>
      <c r="H17" s="11" t="str">
        <f>IF([1]Absolute!I10783="","-",IF(#REF!="","-",[1]Absolute!I10783))</f>
        <v>-</v>
      </c>
      <c r="I17" s="11" t="str">
        <f>IF([1]Absolute!J10783="","-",IF(#REF!="","-",[1]Absolute!J10783))</f>
        <v>-</v>
      </c>
      <c r="J17" s="12">
        <f>[1]Absolute!K10783</f>
        <v>374.5</v>
      </c>
      <c r="K17" s="12">
        <f>[1]Absolute!L10783</f>
        <v>480</v>
      </c>
      <c r="L17" s="8" t="str">
        <f t="shared" si="0"/>
        <v>↑</v>
      </c>
    </row>
    <row r="18" spans="1:12" x14ac:dyDescent="0.2">
      <c r="A18" s="8" t="s">
        <v>12</v>
      </c>
      <c r="B18" s="9" t="str">
        <f>IF([1]Absolute!G10784="","-",[1]Absolute!G10784)</f>
        <v>-</v>
      </c>
      <c r="C18" s="9" t="s">
        <v>15</v>
      </c>
      <c r="D18" s="13" t="s">
        <v>13</v>
      </c>
      <c r="E18" s="13" t="s">
        <v>43</v>
      </c>
      <c r="F18" s="13" t="s">
        <v>44</v>
      </c>
      <c r="G18" s="10" t="s">
        <v>13</v>
      </c>
      <c r="H18" s="11" t="str">
        <f>IF([1]Absolute!I10784="","-",IF(#REF!="","-",[1]Absolute!I10784))</f>
        <v>-</v>
      </c>
      <c r="I18" s="11" t="str">
        <f>IF([1]Absolute!J10784="","-",IF(#REF!="","-",[1]Absolute!J10784))</f>
        <v>-</v>
      </c>
      <c r="J18" s="12">
        <f>[1]Absolute!K10784</f>
        <v>506</v>
      </c>
      <c r="K18" s="12">
        <f>[1]Absolute!L10784</f>
        <v>480</v>
      </c>
      <c r="L18" s="8" t="str">
        <f t="shared" si="0"/>
        <v>→</v>
      </c>
    </row>
    <row r="19" spans="1:12" x14ac:dyDescent="0.2">
      <c r="A19" s="8" t="s">
        <v>12</v>
      </c>
      <c r="B19" s="9" t="str">
        <f>IF([1]Absolute!G10785="","-",[1]Absolute!G10785)</f>
        <v>-</v>
      </c>
      <c r="C19" s="9" t="s">
        <v>15</v>
      </c>
      <c r="D19" s="13" t="s">
        <v>13</v>
      </c>
      <c r="E19" s="13">
        <v>43271</v>
      </c>
      <c r="F19" s="13">
        <v>43272</v>
      </c>
      <c r="G19" s="10" t="s">
        <v>13</v>
      </c>
      <c r="H19" s="11" t="str">
        <f>IF([1]Absolute!I10785="","-",IF(#REF!="","-",[1]Absolute!I10785))</f>
        <v>-</v>
      </c>
      <c r="I19" s="11" t="str">
        <f>IF([1]Absolute!J10785="","-",IF(#REF!="","-",[1]Absolute!J10785))</f>
        <v>-</v>
      </c>
      <c r="J19" s="12">
        <f>[1]Absolute!K10785</f>
        <v>465</v>
      </c>
      <c r="K19" s="12">
        <f>[1]Absolute!L10785</f>
        <v>480</v>
      </c>
      <c r="L19" s="8" t="str">
        <f t="shared" si="0"/>
        <v>→</v>
      </c>
    </row>
    <row r="20" spans="1:12" x14ac:dyDescent="0.2">
      <c r="A20" s="8" t="s">
        <v>12</v>
      </c>
      <c r="B20" s="9" t="str">
        <f>IF([1]Absolute!G10786="","-",[1]Absolute!G10786)</f>
        <v>Hold</v>
      </c>
      <c r="C20" s="9" t="s">
        <v>45</v>
      </c>
      <c r="D20" s="13" t="s">
        <v>33</v>
      </c>
      <c r="E20" s="13" t="s">
        <v>13</v>
      </c>
      <c r="F20" s="13" t="s">
        <v>46</v>
      </c>
      <c r="G20" s="10" t="s">
        <v>47</v>
      </c>
      <c r="H20" s="11" t="e">
        <f>IF([1]Absolute!I10786="","-",IF(#REF!="","-",[1]Absolute!I10786))</f>
        <v>#REF!</v>
      </c>
      <c r="I20" s="11" t="e">
        <f>IF([1]Absolute!J10786="","-",IF(#REF!="","-",[1]Absolute!J10786))</f>
        <v>#REF!</v>
      </c>
      <c r="J20" s="12">
        <f>[1]Absolute!K10786</f>
        <v>481</v>
      </c>
      <c r="K20" s="12">
        <f>[1]Absolute!L10786</f>
        <v>526</v>
      </c>
      <c r="L20" s="8" t="str">
        <f t="shared" si="0"/>
        <v>↑</v>
      </c>
    </row>
    <row r="21" spans="1:12" x14ac:dyDescent="0.2">
      <c r="A21" s="8" t="s">
        <v>12</v>
      </c>
      <c r="B21" s="9" t="str">
        <f>IF([1]Absolute!G10787="","-",[1]Absolute!G10787)</f>
        <v>-</v>
      </c>
      <c r="C21" s="9" t="s">
        <v>15</v>
      </c>
      <c r="D21" s="13" t="s">
        <v>13</v>
      </c>
      <c r="E21" s="13" t="s">
        <v>48</v>
      </c>
      <c r="F21" s="13" t="s">
        <v>49</v>
      </c>
      <c r="G21" s="10" t="s">
        <v>13</v>
      </c>
      <c r="H21" s="11" t="str">
        <f>IF([1]Absolute!I10787="","-",IF(#REF!="","-",[1]Absolute!I10787))</f>
        <v>-</v>
      </c>
      <c r="I21" s="11" t="str">
        <f>IF([1]Absolute!J10787="","-",IF(#REF!="","-",[1]Absolute!J10787))</f>
        <v>-</v>
      </c>
      <c r="J21" s="12">
        <f>[1]Absolute!K10787</f>
        <v>441</v>
      </c>
      <c r="K21" s="12">
        <f>[1]Absolute!L10787</f>
        <v>526</v>
      </c>
      <c r="L21" s="8" t="str">
        <f t="shared" si="0"/>
        <v>→</v>
      </c>
    </row>
    <row r="22" spans="1:12" x14ac:dyDescent="0.2">
      <c r="B22" s="8"/>
      <c r="C22" s="8"/>
      <c r="D22" s="14"/>
      <c r="E22" s="14"/>
      <c r="F22" s="14"/>
      <c r="G22" s="14"/>
      <c r="H22" s="15"/>
      <c r="I22" s="15"/>
      <c r="J22" s="16"/>
      <c r="K22" s="16"/>
      <c r="L22" s="8"/>
    </row>
    <row r="23" spans="1:12" x14ac:dyDescent="0.2">
      <c r="B23" s="8"/>
      <c r="C23" s="8"/>
      <c r="D23" s="14"/>
      <c r="E23" s="14"/>
      <c r="F23" s="14"/>
      <c r="G23" s="14"/>
      <c r="H23" s="15"/>
      <c r="I23" s="15"/>
      <c r="J23" s="16"/>
      <c r="K23" s="16"/>
      <c r="L23" s="8"/>
    </row>
  </sheetData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3">
    <tabColor rgb="FFFFFF00"/>
  </sheetPr>
  <dimension ref="A1:I17"/>
  <sheetViews>
    <sheetView topLeftCell="A16" workbookViewId="0">
      <selection activeCell="A18" sqref="A18:XFD57"/>
    </sheetView>
  </sheetViews>
  <sheetFormatPr defaultRowHeight="12.75" x14ac:dyDescent="0.2"/>
  <cols>
    <col min="1" max="1" width="15.7109375" customWidth="1"/>
    <col min="2" max="2" width="25.5703125" bestFit="1" customWidth="1"/>
    <col min="3" max="3" width="4.28515625" customWidth="1"/>
    <col min="4" max="4" width="10.140625" bestFit="1" customWidth="1"/>
    <col min="5" max="6" width="16" customWidth="1"/>
    <col min="7" max="7" width="22" bestFit="1" customWidth="1"/>
    <col min="8" max="8" width="23.5703125" bestFit="1" customWidth="1"/>
    <col min="9" max="9" width="20.85546875" bestFit="1" customWidth="1"/>
  </cols>
  <sheetData>
    <row r="1" spans="1:9" x14ac:dyDescent="0.2">
      <c r="A1" s="1" t="s">
        <v>51</v>
      </c>
      <c r="B1" s="1"/>
      <c r="C1" s="18"/>
      <c r="D1" s="18"/>
      <c r="E1" s="18"/>
      <c r="F1" s="18"/>
      <c r="G1" s="18"/>
      <c r="H1" s="1"/>
      <c r="I1" s="18"/>
    </row>
    <row r="2" spans="1:9" x14ac:dyDescent="0.2">
      <c r="A2" s="3" t="s">
        <v>1</v>
      </c>
      <c r="B2" s="3" t="s">
        <v>52</v>
      </c>
      <c r="C2" s="4"/>
      <c r="D2" s="4" t="s">
        <v>3</v>
      </c>
      <c r="E2" s="4" t="s">
        <v>4</v>
      </c>
      <c r="F2" s="4" t="s">
        <v>5</v>
      </c>
      <c r="G2" s="4" t="s">
        <v>6</v>
      </c>
      <c r="H2" s="3" t="s">
        <v>9</v>
      </c>
      <c r="I2" s="4" t="s">
        <v>8</v>
      </c>
    </row>
    <row r="3" spans="1:9" x14ac:dyDescent="0.2">
      <c r="A3" s="5" t="s">
        <v>73</v>
      </c>
      <c r="B3" s="5"/>
      <c r="C3" s="6"/>
      <c r="D3" s="6"/>
      <c r="E3" s="6"/>
      <c r="F3" s="6"/>
      <c r="G3" s="6"/>
      <c r="H3" s="5"/>
      <c r="I3" s="6"/>
    </row>
    <row r="4" spans="1:9" x14ac:dyDescent="0.2">
      <c r="A4" t="str">
        <f>Ergis!A4</f>
        <v>Tomasz Rodak</v>
      </c>
      <c r="B4" s="26" t="s">
        <v>72</v>
      </c>
      <c r="C4" t="s">
        <v>15</v>
      </c>
      <c r="D4" s="45" t="s">
        <v>13</v>
      </c>
      <c r="E4" s="45" t="s">
        <v>20</v>
      </c>
      <c r="F4" s="45" t="s">
        <v>21</v>
      </c>
      <c r="G4" s="45" t="s">
        <v>30</v>
      </c>
      <c r="H4" s="49">
        <f>Ergis!J4</f>
        <v>5.98</v>
      </c>
      <c r="I4" s="50">
        <f>IF(B4="-","-",[1]Relative!J10315)</f>
        <v>0</v>
      </c>
    </row>
    <row r="5" spans="1:9" x14ac:dyDescent="0.2">
      <c r="A5" t="str">
        <f>Ergis!A5</f>
        <v>Tomasz Rodak</v>
      </c>
      <c r="B5" s="26" t="str">
        <f>IF([1]Relative!H10316="","-",[1]Relative!H10316)</f>
        <v>-</v>
      </c>
      <c r="C5" t="s">
        <v>15</v>
      </c>
      <c r="D5" s="45" t="s">
        <v>13</v>
      </c>
      <c r="E5" s="45" t="s">
        <v>22</v>
      </c>
      <c r="F5" s="45" t="s">
        <v>23</v>
      </c>
      <c r="G5" s="45" t="s">
        <v>13</v>
      </c>
      <c r="H5" s="49">
        <f>Ergis!J5</f>
        <v>5.68</v>
      </c>
      <c r="I5" s="50" t="str">
        <f>IF(B5="-","-",[1]Relative!J10316)</f>
        <v>-</v>
      </c>
    </row>
    <row r="6" spans="1:9" x14ac:dyDescent="0.2">
      <c r="A6" t="str">
        <f>Ergis!A6</f>
        <v>Tomasz Rodak</v>
      </c>
      <c r="B6" s="26" t="str">
        <f>IF([1]Relative!H10317="","-",[1]Relative!H10317)</f>
        <v>-</v>
      </c>
      <c r="C6" t="s">
        <v>15</v>
      </c>
      <c r="D6" s="45" t="s">
        <v>13</v>
      </c>
      <c r="E6" s="45" t="s">
        <v>26</v>
      </c>
      <c r="F6" s="45" t="s">
        <v>27</v>
      </c>
      <c r="G6" s="45" t="s">
        <v>13</v>
      </c>
      <c r="H6" s="49">
        <f>Ergis!J6</f>
        <v>5.38</v>
      </c>
      <c r="I6" s="50" t="str">
        <f>IF(B6="-","-",[1]Relative!J10317)</f>
        <v>-</v>
      </c>
    </row>
    <row r="7" spans="1:9" x14ac:dyDescent="0.2">
      <c r="A7" t="str">
        <f>Ergis!A7</f>
        <v>Tomasz Rodak</v>
      </c>
      <c r="B7" s="26" t="str">
        <f>IF([1]Relative!H10318="","-",[1]Relative!H10318)</f>
        <v>-</v>
      </c>
      <c r="C7" t="s">
        <v>15</v>
      </c>
      <c r="D7" s="45" t="s">
        <v>13</v>
      </c>
      <c r="E7" s="45" t="s">
        <v>28</v>
      </c>
      <c r="F7" s="45" t="s">
        <v>29</v>
      </c>
      <c r="G7" s="45" t="s">
        <v>13</v>
      </c>
      <c r="H7" s="49">
        <f>Ergis!J7</f>
        <v>5.5</v>
      </c>
      <c r="I7" s="50" t="str">
        <f>IF(B7="-","-",[1]Relative!J10318)</f>
        <v>-</v>
      </c>
    </row>
    <row r="8" spans="1:9" x14ac:dyDescent="0.2">
      <c r="A8" t="str">
        <f>Ergis!A8</f>
        <v>Tomasz Rodak</v>
      </c>
      <c r="B8" s="26" t="str">
        <f>IF([1]Relative!H10319="","-",[1]Relative!H10319)</f>
        <v>Overweight</v>
      </c>
      <c r="C8" t="s">
        <v>15</v>
      </c>
      <c r="D8" s="45" t="s">
        <v>30</v>
      </c>
      <c r="E8" s="48" t="s">
        <v>13</v>
      </c>
      <c r="F8" s="45" t="s">
        <v>31</v>
      </c>
      <c r="G8" s="45" t="s">
        <v>60</v>
      </c>
      <c r="H8" s="49">
        <f>Ergis!J8</f>
        <v>5.4</v>
      </c>
      <c r="I8" s="50">
        <f>IF(B8="-","-",[1]Relative!J10319)</f>
        <v>-0.1516104469308126</v>
      </c>
    </row>
    <row r="9" spans="1:9" x14ac:dyDescent="0.2">
      <c r="A9" t="str">
        <f>Ergis!A9</f>
        <v>Tomasz Rodak</v>
      </c>
      <c r="B9" s="26" t="str">
        <f>IF([1]Relative!H10320="","-",[1]Relative!H10320)</f>
        <v>-</v>
      </c>
      <c r="C9" t="s">
        <v>15</v>
      </c>
      <c r="D9" s="45" t="s">
        <v>13</v>
      </c>
      <c r="E9" s="45" t="s">
        <v>14</v>
      </c>
      <c r="F9" s="45" t="s">
        <v>32</v>
      </c>
      <c r="G9" s="45" t="s">
        <v>13</v>
      </c>
      <c r="H9" s="49">
        <f>Ergis!J9</f>
        <v>4.21</v>
      </c>
      <c r="I9" s="50" t="str">
        <f>IF(B9="-","-",[1]Relative!J10320)</f>
        <v>-</v>
      </c>
    </row>
    <row r="10" spans="1:9" x14ac:dyDescent="0.2">
      <c r="A10" t="str">
        <f>Ergis!A10</f>
        <v>Tomasz Rodak</v>
      </c>
      <c r="B10" s="26" t="str">
        <f>IF([1]Relative!H10321="","-",[1]Relative!H10321)</f>
        <v>-</v>
      </c>
      <c r="C10" t="s">
        <v>15</v>
      </c>
      <c r="D10" s="45" t="s">
        <v>13</v>
      </c>
      <c r="E10" s="45" t="s">
        <v>35</v>
      </c>
      <c r="F10" s="45" t="s">
        <v>36</v>
      </c>
      <c r="G10" s="45" t="s">
        <v>13</v>
      </c>
      <c r="H10" s="49">
        <f>Ergis!J10</f>
        <v>4.3</v>
      </c>
      <c r="I10" s="50" t="str">
        <f>IF(B10="-","-",[1]Relative!J10321)</f>
        <v>-</v>
      </c>
    </row>
    <row r="11" spans="1:9" x14ac:dyDescent="0.2">
      <c r="A11" t="str">
        <f>Ergis!A11</f>
        <v>Tomasz Rodak</v>
      </c>
      <c r="B11" s="26" t="str">
        <f>IF([1]Relative!H10322="","-",[1]Relative!H10322)</f>
        <v>-</v>
      </c>
      <c r="C11" t="s">
        <v>15</v>
      </c>
      <c r="D11" s="45" t="s">
        <v>13</v>
      </c>
      <c r="E11" s="45" t="s">
        <v>37</v>
      </c>
      <c r="F11" s="45" t="s">
        <v>38</v>
      </c>
      <c r="G11" s="45" t="s">
        <v>13</v>
      </c>
      <c r="H11" s="49">
        <f>Ergis!J11</f>
        <v>4.47</v>
      </c>
      <c r="I11" s="50" t="str">
        <f>IF(B11="-","-",[1]Relative!J10322)</f>
        <v>-</v>
      </c>
    </row>
    <row r="12" spans="1:9" x14ac:dyDescent="0.2">
      <c r="A12" t="str">
        <f>Ergis!A12</f>
        <v>Tomasz Rodak</v>
      </c>
      <c r="B12" s="26" t="str">
        <f>IF([1]Relative!H10323="","-",[1]Relative!H10323)</f>
        <v>-</v>
      </c>
      <c r="C12" t="s">
        <v>15</v>
      </c>
      <c r="D12" s="45" t="s">
        <v>13</v>
      </c>
      <c r="E12" s="45" t="s">
        <v>43</v>
      </c>
      <c r="F12" s="45" t="s">
        <v>44</v>
      </c>
      <c r="G12" s="45" t="s">
        <v>13</v>
      </c>
      <c r="H12" s="49">
        <f>Ergis!J12</f>
        <v>3.83</v>
      </c>
      <c r="I12" s="50" t="str">
        <f>IF(B12="-","-",[1]Relative!J10323)</f>
        <v>-</v>
      </c>
    </row>
    <row r="13" spans="1:9" x14ac:dyDescent="0.2">
      <c r="A13" t="str">
        <f>Ergis!A13</f>
        <v>Tomasz Rodak</v>
      </c>
      <c r="B13" s="26" t="str">
        <f>IF([1]Relative!H10324="","-",[1]Relative!H10324)</f>
        <v>-</v>
      </c>
      <c r="C13" t="s">
        <v>15</v>
      </c>
      <c r="D13" s="45" t="s">
        <v>13</v>
      </c>
      <c r="E13" s="45" t="s">
        <v>74</v>
      </c>
      <c r="F13" s="45" t="s">
        <v>75</v>
      </c>
      <c r="G13" s="45" t="s">
        <v>13</v>
      </c>
      <c r="H13" s="49">
        <f>Ergis!J13</f>
        <v>3.56</v>
      </c>
      <c r="I13" s="50" t="str">
        <f>IF(B13="-","-",[1]Relative!J10324)</f>
        <v>-</v>
      </c>
    </row>
    <row r="14" spans="1:9" x14ac:dyDescent="0.2">
      <c r="A14" t="str">
        <f>Ergis!A14</f>
        <v>Tomasz Rodak</v>
      </c>
      <c r="B14" s="26" t="str">
        <f>IF([1]Relative!H10325="","-",[1]Relative!H10325)</f>
        <v>-</v>
      </c>
      <c r="C14" t="s">
        <v>15</v>
      </c>
      <c r="D14" s="45" t="s">
        <v>13</v>
      </c>
      <c r="E14" s="45" t="s">
        <v>33</v>
      </c>
      <c r="F14" s="45" t="s">
        <v>46</v>
      </c>
      <c r="G14" s="45" t="s">
        <v>13</v>
      </c>
      <c r="H14" s="49">
        <f>Ergis!J14</f>
        <v>3.8</v>
      </c>
      <c r="I14" s="50" t="str">
        <f>IF(B14="-","-",[1]Relative!J10325)</f>
        <v>-</v>
      </c>
    </row>
    <row r="15" spans="1:9" x14ac:dyDescent="0.2">
      <c r="A15" t="str">
        <f>Ergis!A15</f>
        <v>Tomasz Rodak</v>
      </c>
      <c r="B15" s="26" t="str">
        <f>IF([1]Relative!H10326="","-",[1]Relative!H10326)</f>
        <v>-</v>
      </c>
      <c r="C15" t="s">
        <v>15</v>
      </c>
      <c r="D15" s="45" t="s">
        <v>13</v>
      </c>
      <c r="E15" s="45" t="s">
        <v>48</v>
      </c>
      <c r="F15" s="45" t="s">
        <v>49</v>
      </c>
      <c r="G15" s="45" t="s">
        <v>13</v>
      </c>
      <c r="H15" s="49">
        <f>Ergis!J15</f>
        <v>4</v>
      </c>
      <c r="I15" s="50" t="str">
        <f>IF(B15="-","-",[1]Relative!J10326)</f>
        <v>-</v>
      </c>
    </row>
    <row r="16" spans="1:9" x14ac:dyDescent="0.2">
      <c r="C16" s="24"/>
      <c r="D16" s="20"/>
      <c r="E16" s="20"/>
      <c r="F16" s="20"/>
      <c r="G16" s="51"/>
      <c r="H16" s="52"/>
      <c r="I16" s="53"/>
    </row>
    <row r="17" spans="3:9" x14ac:dyDescent="0.2">
      <c r="C17" s="24"/>
      <c r="D17" s="20"/>
      <c r="E17" s="20"/>
      <c r="F17" s="20"/>
      <c r="G17" s="51"/>
      <c r="H17" s="52"/>
      <c r="I17" s="53"/>
    </row>
  </sheetData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4">
    <tabColor rgb="FFFFFF00"/>
  </sheetPr>
  <dimension ref="A1:L17"/>
  <sheetViews>
    <sheetView workbookViewId="0">
      <selection activeCell="A19" sqref="A19:XFD57"/>
    </sheetView>
  </sheetViews>
  <sheetFormatPr defaultRowHeight="12.75" x14ac:dyDescent="0.2"/>
  <cols>
    <col min="1" max="1" width="15.7109375" customWidth="1"/>
    <col min="2" max="2" width="17.28515625" bestFit="1" customWidth="1"/>
    <col min="3" max="3" width="3.42578125" bestFit="1" customWidth="1"/>
    <col min="4" max="4" width="10.140625" bestFit="1" customWidth="1"/>
    <col min="5" max="5" width="15.7109375" bestFit="1" customWidth="1"/>
    <col min="6" max="6" width="15.7109375" customWidth="1"/>
    <col min="7" max="7" width="21.7109375" customWidth="1"/>
    <col min="8" max="8" width="12.42578125" customWidth="1"/>
    <col min="9" max="9" width="20.28515625" customWidth="1"/>
    <col min="10" max="10" width="23" customWidth="1"/>
    <col min="11" max="11" width="15.5703125" bestFit="1" customWidth="1"/>
    <col min="12" max="12" width="4.42578125" customWidth="1"/>
  </cols>
  <sheetData>
    <row r="1" spans="1:12" x14ac:dyDescent="0.2">
      <c r="A1" s="1" t="s">
        <v>0</v>
      </c>
      <c r="B1" s="1"/>
      <c r="D1" s="2"/>
      <c r="E1" s="2"/>
      <c r="F1" s="2"/>
      <c r="G1" s="2"/>
      <c r="H1" s="2"/>
      <c r="I1" s="2"/>
      <c r="L1" s="44"/>
    </row>
    <row r="2" spans="1:12" x14ac:dyDescent="0.2">
      <c r="A2" s="3" t="s">
        <v>1</v>
      </c>
      <c r="B2" s="3" t="s">
        <v>2</v>
      </c>
      <c r="C2" s="3"/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3" t="s">
        <v>9</v>
      </c>
      <c r="K2" s="3" t="s">
        <v>10</v>
      </c>
      <c r="L2" s="4"/>
    </row>
    <row r="3" spans="1:12" x14ac:dyDescent="0.2">
      <c r="A3" s="5" t="s">
        <v>76</v>
      </c>
      <c r="B3" s="5"/>
      <c r="C3" s="5"/>
      <c r="D3" s="6"/>
      <c r="E3" s="6"/>
      <c r="F3" s="6"/>
      <c r="G3" s="6"/>
      <c r="H3" s="6"/>
      <c r="I3" s="6"/>
      <c r="J3" s="5"/>
      <c r="K3" s="5"/>
      <c r="L3" s="6"/>
    </row>
    <row r="4" spans="1:12" x14ac:dyDescent="0.2">
      <c r="A4" s="9" t="s">
        <v>12</v>
      </c>
      <c r="B4" s="26" t="s">
        <v>99</v>
      </c>
      <c r="C4" t="s">
        <v>15</v>
      </c>
      <c r="D4" s="45" t="s">
        <v>13</v>
      </c>
      <c r="E4" s="45" t="s">
        <v>20</v>
      </c>
      <c r="F4" s="45" t="s">
        <v>21</v>
      </c>
      <c r="G4" s="45" t="s">
        <v>35</v>
      </c>
      <c r="H4" s="46" t="str">
        <f>IF([1]Absolute!I10705="","-",[1]Absolute!I10705)</f>
        <v>-</v>
      </c>
      <c r="I4" s="46" t="str">
        <f>IF([1]Absolute!J10705="","-",[1]Absolute!J10705)</f>
        <v>-</v>
      </c>
      <c r="J4" s="47">
        <f>[1]Absolute!K10705</f>
        <v>11.75</v>
      </c>
      <c r="K4" s="47">
        <f>[1]Absolute!L10705</f>
        <v>14.1</v>
      </c>
      <c r="L4" s="28" t="s">
        <v>15</v>
      </c>
    </row>
    <row r="5" spans="1:12" x14ac:dyDescent="0.2">
      <c r="A5" s="9" t="s">
        <v>12</v>
      </c>
      <c r="B5" s="26" t="str">
        <f>IF([1]Absolute!G10706="","-",[1]Absolute!G10706)</f>
        <v>-</v>
      </c>
      <c r="C5" t="s">
        <v>15</v>
      </c>
      <c r="D5" s="45" t="s">
        <v>13</v>
      </c>
      <c r="E5" s="54" t="s">
        <v>22</v>
      </c>
      <c r="F5" s="54" t="s">
        <v>23</v>
      </c>
      <c r="G5" s="45" t="s">
        <v>13</v>
      </c>
      <c r="H5" s="46" t="str">
        <f>IF([1]Absolute!I10706="","-",[1]Absolute!I10706)</f>
        <v>-</v>
      </c>
      <c r="I5" s="46" t="str">
        <f>IF([1]Absolute!J10706="","-",[1]Absolute!J10706)</f>
        <v>-</v>
      </c>
      <c r="J5" s="47">
        <f>[1]Absolute!K10706</f>
        <v>12.24</v>
      </c>
      <c r="K5" s="47">
        <f>[1]Absolute!L10706</f>
        <v>14.1</v>
      </c>
      <c r="L5" s="28" t="str">
        <f t="shared" ref="L5:L16" si="0">IF(K5&gt;K4,"↑",IF(K5=K4,"→","↓"))</f>
        <v>→</v>
      </c>
    </row>
    <row r="6" spans="1:12" x14ac:dyDescent="0.2">
      <c r="A6" s="9" t="s">
        <v>12</v>
      </c>
      <c r="B6" s="26" t="str">
        <f>IF([1]Absolute!G10707="","-",[1]Absolute!G10707)</f>
        <v>-</v>
      </c>
      <c r="C6" t="s">
        <v>15</v>
      </c>
      <c r="D6" s="45" t="s">
        <v>13</v>
      </c>
      <c r="E6" s="54" t="s">
        <v>26</v>
      </c>
      <c r="F6" s="54" t="s">
        <v>27</v>
      </c>
      <c r="G6" s="45" t="s">
        <v>13</v>
      </c>
      <c r="H6" s="46" t="str">
        <f>IF([1]Absolute!I10707="","-",[1]Absolute!I10707)</f>
        <v>-</v>
      </c>
      <c r="I6" s="46" t="str">
        <f>IF([1]Absolute!J10707="","-",[1]Absolute!J10707)</f>
        <v>-</v>
      </c>
      <c r="J6" s="47">
        <f>[1]Absolute!K10707</f>
        <v>12.4</v>
      </c>
      <c r="K6" s="47">
        <f>[1]Absolute!L10707</f>
        <v>14.1</v>
      </c>
      <c r="L6" s="28" t="str">
        <f t="shared" si="0"/>
        <v>→</v>
      </c>
    </row>
    <row r="7" spans="1:12" x14ac:dyDescent="0.2">
      <c r="A7" s="9" t="s">
        <v>12</v>
      </c>
      <c r="B7" s="26" t="str">
        <f>IF([1]Absolute!G10708="","-",[1]Absolute!G10708)</f>
        <v>-</v>
      </c>
      <c r="C7" t="s">
        <v>15</v>
      </c>
      <c r="D7" s="45" t="s">
        <v>13</v>
      </c>
      <c r="E7" s="54" t="s">
        <v>77</v>
      </c>
      <c r="F7" s="54" t="s">
        <v>78</v>
      </c>
      <c r="G7" s="45" t="s">
        <v>13</v>
      </c>
      <c r="H7" s="46" t="str">
        <f>IF([1]Absolute!I10708="","-",[1]Absolute!I10708)</f>
        <v>-</v>
      </c>
      <c r="I7" s="46" t="str">
        <f>IF([1]Absolute!J10708="","-",[1]Absolute!J10708)</f>
        <v>-</v>
      </c>
      <c r="J7" s="47">
        <f>[1]Absolute!K10708</f>
        <v>12.3</v>
      </c>
      <c r="K7" s="47">
        <f>[1]Absolute!L10708</f>
        <v>15.8</v>
      </c>
      <c r="L7" s="28" t="str">
        <f t="shared" si="0"/>
        <v>↑</v>
      </c>
    </row>
    <row r="8" spans="1:12" x14ac:dyDescent="0.2">
      <c r="A8" s="9" t="s">
        <v>12</v>
      </c>
      <c r="B8" s="26" t="str">
        <f>IF([1]Absolute!G10709="","-",[1]Absolute!G10709)</f>
        <v>-</v>
      </c>
      <c r="C8" t="s">
        <v>15</v>
      </c>
      <c r="D8" s="45" t="s">
        <v>13</v>
      </c>
      <c r="E8" s="54" t="s">
        <v>28</v>
      </c>
      <c r="F8" s="54" t="s">
        <v>29</v>
      </c>
      <c r="G8" s="45" t="s">
        <v>13</v>
      </c>
      <c r="H8" s="46" t="str">
        <f>IF([1]Absolute!I10709="","-",[1]Absolute!I10709)</f>
        <v>-</v>
      </c>
      <c r="I8" s="46" t="str">
        <f>IF([1]Absolute!J10709="","-",[1]Absolute!J10709)</f>
        <v>-</v>
      </c>
      <c r="J8" s="47">
        <f>[1]Absolute!K10709</f>
        <v>12.02</v>
      </c>
      <c r="K8" s="47">
        <f>[1]Absolute!L10709</f>
        <v>15.8</v>
      </c>
      <c r="L8" s="28" t="str">
        <f t="shared" si="0"/>
        <v>→</v>
      </c>
    </row>
    <row r="9" spans="1:12" x14ac:dyDescent="0.2">
      <c r="A9" s="9" t="s">
        <v>12</v>
      </c>
      <c r="B9" s="26" t="str">
        <f>IF([1]Absolute!G10710="","-",[1]Absolute!G10710)</f>
        <v>-</v>
      </c>
      <c r="C9" t="s">
        <v>15</v>
      </c>
      <c r="D9" s="45" t="s">
        <v>13</v>
      </c>
      <c r="E9" s="54" t="s">
        <v>30</v>
      </c>
      <c r="F9" s="54" t="s">
        <v>31</v>
      </c>
      <c r="G9" s="45" t="s">
        <v>13</v>
      </c>
      <c r="H9" s="46" t="str">
        <f>IF([1]Absolute!I10710="","-",[1]Absolute!I10710)</f>
        <v>-</v>
      </c>
      <c r="I9" s="46" t="str">
        <f>IF([1]Absolute!J10710="","-",[1]Absolute!J10710)</f>
        <v>-</v>
      </c>
      <c r="J9" s="47">
        <f>[1]Absolute!K10710</f>
        <v>14.9</v>
      </c>
      <c r="K9" s="47">
        <f>[1]Absolute!L10710</f>
        <v>15.8</v>
      </c>
      <c r="L9" s="28" t="str">
        <f t="shared" si="0"/>
        <v>→</v>
      </c>
    </row>
    <row r="10" spans="1:12" x14ac:dyDescent="0.2">
      <c r="A10" s="9" t="s">
        <v>12</v>
      </c>
      <c r="B10" s="26" t="str">
        <f>IF([1]Absolute!G10711="","-",[1]Absolute!G10711)</f>
        <v>-</v>
      </c>
      <c r="C10" t="s">
        <v>15</v>
      </c>
      <c r="D10" s="45" t="s">
        <v>13</v>
      </c>
      <c r="E10" s="54" t="s">
        <v>14</v>
      </c>
      <c r="F10" s="54" t="s">
        <v>32</v>
      </c>
      <c r="G10" s="45" t="s">
        <v>13</v>
      </c>
      <c r="H10" s="46" t="str">
        <f>IF([1]Absolute!I10711="","-",[1]Absolute!I10711)</f>
        <v>-</v>
      </c>
      <c r="I10" s="46" t="str">
        <f>IF([1]Absolute!J10711="","-",[1]Absolute!J10711)</f>
        <v>-</v>
      </c>
      <c r="J10" s="47">
        <f>[1]Absolute!K10711</f>
        <v>13.3</v>
      </c>
      <c r="K10" s="47">
        <f>[1]Absolute!L10711</f>
        <v>15.8</v>
      </c>
      <c r="L10" s="28" t="str">
        <f t="shared" si="0"/>
        <v>→</v>
      </c>
    </row>
    <row r="11" spans="1:12" x14ac:dyDescent="0.2">
      <c r="A11" s="9" t="s">
        <v>12</v>
      </c>
      <c r="B11" s="26" t="str">
        <f>IF([1]Absolute!G10712="","-",[1]Absolute!G10712)</f>
        <v>-</v>
      </c>
      <c r="C11" t="s">
        <v>15</v>
      </c>
      <c r="D11" s="45" t="s">
        <v>13</v>
      </c>
      <c r="E11" s="54" t="s">
        <v>79</v>
      </c>
      <c r="F11" s="54" t="s">
        <v>80</v>
      </c>
      <c r="G11" s="45" t="s">
        <v>13</v>
      </c>
      <c r="H11" s="46" t="str">
        <f>IF([1]Absolute!I10712="","-",[1]Absolute!I10712)</f>
        <v>-</v>
      </c>
      <c r="I11" s="46" t="str">
        <f>IF([1]Absolute!J10712="","-",[1]Absolute!J10712)</f>
        <v>-</v>
      </c>
      <c r="J11" s="47">
        <f>[1]Absolute!K10712</f>
        <v>13</v>
      </c>
      <c r="K11" s="47">
        <f>[1]Absolute!L10712</f>
        <v>17.5</v>
      </c>
      <c r="L11" s="28" t="str">
        <f t="shared" si="0"/>
        <v>↑</v>
      </c>
    </row>
    <row r="12" spans="1:12" x14ac:dyDescent="0.2">
      <c r="A12" s="9" t="s">
        <v>12</v>
      </c>
      <c r="B12" s="26" t="str">
        <f>IF([1]Absolute!G10713="","-",[1]Absolute!G10713)</f>
        <v>Buy</v>
      </c>
      <c r="C12" t="s">
        <v>15</v>
      </c>
      <c r="D12" s="54" t="s">
        <v>35</v>
      </c>
      <c r="E12" s="55" t="s">
        <v>13</v>
      </c>
      <c r="F12" s="54" t="s">
        <v>36</v>
      </c>
      <c r="G12" s="45" t="s">
        <v>81</v>
      </c>
      <c r="H12" s="46">
        <f>IF([1]Absolute!I10713="","-",[1]Absolute!I10713)</f>
        <v>-0.19133574007220222</v>
      </c>
      <c r="I12" s="46">
        <f>IF([1]Absolute!J10713="","-",[1]Absolute!J10713)</f>
        <v>-0.1538476210981915</v>
      </c>
      <c r="J12" s="47">
        <f>[1]Absolute!K10713</f>
        <v>13.85</v>
      </c>
      <c r="K12" s="47">
        <f>[1]Absolute!L10713</f>
        <v>17.5</v>
      </c>
      <c r="L12" s="28" t="str">
        <f t="shared" si="0"/>
        <v>→</v>
      </c>
    </row>
    <row r="13" spans="1:12" x14ac:dyDescent="0.2">
      <c r="A13" s="9" t="s">
        <v>12</v>
      </c>
      <c r="B13" s="26" t="str">
        <f>IF([1]Absolute!G10714="","-",[1]Absolute!G10714)</f>
        <v>-</v>
      </c>
      <c r="C13" t="s">
        <v>15</v>
      </c>
      <c r="D13" s="54" t="s">
        <v>13</v>
      </c>
      <c r="E13" s="55" t="s">
        <v>37</v>
      </c>
      <c r="F13" s="54" t="s">
        <v>38</v>
      </c>
      <c r="G13" s="45" t="s">
        <v>13</v>
      </c>
      <c r="H13" s="46" t="str">
        <f>IF([1]Absolute!I10714="","-",[1]Absolute!I10714)</f>
        <v>-</v>
      </c>
      <c r="I13" s="46" t="str">
        <f>IF([1]Absolute!J10714="","-",[1]Absolute!J10714)</f>
        <v>-</v>
      </c>
      <c r="J13" s="47">
        <f>[1]Absolute!K10714</f>
        <v>12.95</v>
      </c>
      <c r="K13" s="47">
        <f>[1]Absolute!L10714</f>
        <v>17.5</v>
      </c>
      <c r="L13" s="28" t="str">
        <f t="shared" si="0"/>
        <v>→</v>
      </c>
    </row>
    <row r="14" spans="1:12" x14ac:dyDescent="0.2">
      <c r="A14" s="9" t="s">
        <v>12</v>
      </c>
      <c r="B14" s="26" t="str">
        <f>IF([1]Absolute!G10715="","-",[1]Absolute!G10715)</f>
        <v>-</v>
      </c>
      <c r="C14" t="s">
        <v>15</v>
      </c>
      <c r="D14" s="54" t="s">
        <v>13</v>
      </c>
      <c r="E14" s="55" t="s">
        <v>43</v>
      </c>
      <c r="F14" s="54" t="s">
        <v>44</v>
      </c>
      <c r="G14" s="45" t="s">
        <v>13</v>
      </c>
      <c r="H14" s="46" t="str">
        <f>IF([1]Absolute!I10715="","-",[1]Absolute!I10715)</f>
        <v>-</v>
      </c>
      <c r="I14" s="46" t="str">
        <f>IF([1]Absolute!J10715="","-",[1]Absolute!J10715)</f>
        <v>-</v>
      </c>
      <c r="J14" s="47">
        <f>[1]Absolute!K10715</f>
        <v>13</v>
      </c>
      <c r="K14" s="47">
        <f>[1]Absolute!L10715</f>
        <v>17.5</v>
      </c>
      <c r="L14" s="28" t="str">
        <f t="shared" si="0"/>
        <v>→</v>
      </c>
    </row>
    <row r="15" spans="1:12" x14ac:dyDescent="0.2">
      <c r="A15" s="9" t="s">
        <v>12</v>
      </c>
      <c r="B15" s="26" t="str">
        <f>IF([1]Absolute!G10716="","-",[1]Absolute!G10716)</f>
        <v>-</v>
      </c>
      <c r="C15" t="s">
        <v>15</v>
      </c>
      <c r="D15" s="54" t="s">
        <v>13</v>
      </c>
      <c r="E15" s="55" t="s">
        <v>33</v>
      </c>
      <c r="F15" s="54" t="s">
        <v>46</v>
      </c>
      <c r="G15" s="45" t="s">
        <v>13</v>
      </c>
      <c r="H15" s="46" t="str">
        <f>IF([1]Absolute!I10716="","-",[1]Absolute!I10716)</f>
        <v>-</v>
      </c>
      <c r="I15" s="46" t="str">
        <f>IF([1]Absolute!J10716="","-",[1]Absolute!J10716)</f>
        <v>-</v>
      </c>
      <c r="J15" s="47">
        <f>[1]Absolute!K10716</f>
        <v>11.65</v>
      </c>
      <c r="K15" s="47">
        <f>[1]Absolute!L10716</f>
        <v>17.5</v>
      </c>
      <c r="L15" s="28" t="str">
        <f t="shared" si="0"/>
        <v>→</v>
      </c>
    </row>
    <row r="16" spans="1:12" x14ac:dyDescent="0.2">
      <c r="A16" s="9" t="s">
        <v>12</v>
      </c>
      <c r="B16" s="26" t="str">
        <f>IF([1]Absolute!G10717="","-",[1]Absolute!G10717)</f>
        <v>-</v>
      </c>
      <c r="C16" t="s">
        <v>15</v>
      </c>
      <c r="D16" s="54" t="s">
        <v>13</v>
      </c>
      <c r="E16" s="55" t="s">
        <v>48</v>
      </c>
      <c r="F16" s="54" t="s">
        <v>49</v>
      </c>
      <c r="G16" s="45" t="s">
        <v>13</v>
      </c>
      <c r="H16" s="46" t="str">
        <f>IF([1]Absolute!I10717="","-",[1]Absolute!I10717)</f>
        <v>-</v>
      </c>
      <c r="I16" s="46" t="str">
        <f>IF([1]Absolute!J10717="","-",[1]Absolute!J10717)</f>
        <v>-</v>
      </c>
      <c r="J16" s="47">
        <f>[1]Absolute!K10717</f>
        <v>11.2</v>
      </c>
      <c r="K16" s="47">
        <f>[1]Absolute!L10717</f>
        <v>17.5</v>
      </c>
      <c r="L16" s="28" t="str">
        <f t="shared" si="0"/>
        <v>→</v>
      </c>
    </row>
    <row r="17" spans="1:12" x14ac:dyDescent="0.2">
      <c r="A17" s="9"/>
      <c r="B17" s="26"/>
      <c r="D17" s="45"/>
      <c r="E17" s="54"/>
      <c r="F17" s="54"/>
      <c r="G17" s="45"/>
      <c r="H17" s="46"/>
      <c r="I17" s="46"/>
      <c r="J17" s="47"/>
      <c r="K17" s="47"/>
      <c r="L17" s="28"/>
    </row>
  </sheetData>
  <pageMargins left="0.2" right="0.19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5">
    <tabColor rgb="FFFFFF00"/>
  </sheetPr>
  <dimension ref="A1:I17"/>
  <sheetViews>
    <sheetView workbookViewId="0">
      <selection activeCell="A19" sqref="A19:XFD57"/>
    </sheetView>
  </sheetViews>
  <sheetFormatPr defaultRowHeight="12.75" x14ac:dyDescent="0.2"/>
  <cols>
    <col min="1" max="1" width="15.7109375" customWidth="1"/>
    <col min="2" max="2" width="25.5703125" bestFit="1" customWidth="1"/>
    <col min="3" max="3" width="4.28515625" customWidth="1"/>
    <col min="4" max="4" width="10.140625" bestFit="1" customWidth="1"/>
    <col min="5" max="6" width="16" customWidth="1"/>
    <col min="7" max="7" width="22" bestFit="1" customWidth="1"/>
    <col min="8" max="8" width="23.5703125" bestFit="1" customWidth="1"/>
    <col min="9" max="9" width="20.85546875" bestFit="1" customWidth="1"/>
  </cols>
  <sheetData>
    <row r="1" spans="1:9" x14ac:dyDescent="0.2">
      <c r="A1" s="1" t="s">
        <v>51</v>
      </c>
      <c r="B1" s="1"/>
      <c r="C1" s="18"/>
      <c r="D1" s="18"/>
      <c r="E1" s="18"/>
      <c r="F1" s="18"/>
      <c r="G1" s="18"/>
      <c r="H1" s="1"/>
      <c r="I1" s="18"/>
    </row>
    <row r="2" spans="1:9" x14ac:dyDescent="0.2">
      <c r="A2" s="3" t="s">
        <v>1</v>
      </c>
      <c r="B2" s="3" t="s">
        <v>52</v>
      </c>
      <c r="C2" s="4"/>
      <c r="D2" s="4" t="s">
        <v>3</v>
      </c>
      <c r="E2" s="4" t="s">
        <v>4</v>
      </c>
      <c r="F2" s="4" t="s">
        <v>5</v>
      </c>
      <c r="G2" s="4" t="s">
        <v>6</v>
      </c>
      <c r="H2" s="3" t="s">
        <v>9</v>
      </c>
      <c r="I2" s="4" t="s">
        <v>8</v>
      </c>
    </row>
    <row r="3" spans="1:9" x14ac:dyDescent="0.2">
      <c r="A3" s="5" t="s">
        <v>76</v>
      </c>
      <c r="B3" s="5"/>
      <c r="C3" s="6"/>
      <c r="D3" s="6"/>
      <c r="E3" s="6"/>
      <c r="F3" s="6"/>
      <c r="G3" s="6"/>
      <c r="H3" s="5"/>
      <c r="I3" s="6"/>
    </row>
    <row r="4" spans="1:9" x14ac:dyDescent="0.2">
      <c r="A4" s="9" t="str">
        <f>LSISoft!A4</f>
        <v>Tomasz Rodak</v>
      </c>
      <c r="B4" s="26" t="s">
        <v>72</v>
      </c>
      <c r="C4" t="s">
        <v>15</v>
      </c>
      <c r="D4" s="45" t="s">
        <v>13</v>
      </c>
      <c r="E4" s="45" t="s">
        <v>20</v>
      </c>
      <c r="F4" s="45" t="s">
        <v>21</v>
      </c>
      <c r="G4" s="45" t="s">
        <v>35</v>
      </c>
      <c r="H4" s="49">
        <f>LSISoft!J4</f>
        <v>11.75</v>
      </c>
      <c r="I4" s="50">
        <f>IF(B4="-","-",[1]Relative!J10700)</f>
        <v>0</v>
      </c>
    </row>
    <row r="5" spans="1:9" x14ac:dyDescent="0.2">
      <c r="A5" s="9" t="str">
        <f>LSISoft!A5</f>
        <v>Tomasz Rodak</v>
      </c>
      <c r="B5" s="26" t="str">
        <f>IF([1]Relative!H10701="","-",[1]Relative!H10701)</f>
        <v>-</v>
      </c>
      <c r="C5" t="s">
        <v>15</v>
      </c>
      <c r="D5" s="45" t="s">
        <v>13</v>
      </c>
      <c r="E5" s="54" t="s">
        <v>22</v>
      </c>
      <c r="F5" s="54" t="s">
        <v>23</v>
      </c>
      <c r="G5" s="45" t="s">
        <v>13</v>
      </c>
      <c r="H5" s="49">
        <f>LSISoft!J5</f>
        <v>12.24</v>
      </c>
      <c r="I5" s="50" t="str">
        <f>IF(B5="-","-",[1]Relative!J10701)</f>
        <v>-</v>
      </c>
    </row>
    <row r="6" spans="1:9" x14ac:dyDescent="0.2">
      <c r="A6" s="9" t="str">
        <f>LSISoft!A6</f>
        <v>Tomasz Rodak</v>
      </c>
      <c r="B6" s="26" t="str">
        <f>IF([1]Relative!H10702="","-",[1]Relative!H10702)</f>
        <v>-</v>
      </c>
      <c r="C6" t="s">
        <v>15</v>
      </c>
      <c r="D6" s="45" t="s">
        <v>13</v>
      </c>
      <c r="E6" s="54" t="s">
        <v>26</v>
      </c>
      <c r="F6" s="54" t="s">
        <v>27</v>
      </c>
      <c r="G6" s="45" t="s">
        <v>13</v>
      </c>
      <c r="H6" s="49">
        <f>LSISoft!J6</f>
        <v>12.4</v>
      </c>
      <c r="I6" s="50" t="str">
        <f>IF(B6="-","-",[1]Relative!J10702)</f>
        <v>-</v>
      </c>
    </row>
    <row r="7" spans="1:9" x14ac:dyDescent="0.2">
      <c r="A7" s="9" t="str">
        <f>LSISoft!A7</f>
        <v>Tomasz Rodak</v>
      </c>
      <c r="B7" s="26" t="str">
        <f>IF([1]Relative!H10703="","-",[1]Relative!H10703)</f>
        <v>-</v>
      </c>
      <c r="C7" t="s">
        <v>15</v>
      </c>
      <c r="D7" s="45" t="s">
        <v>13</v>
      </c>
      <c r="E7" s="54" t="s">
        <v>77</v>
      </c>
      <c r="F7" s="54" t="s">
        <v>78</v>
      </c>
      <c r="G7" s="45" t="s">
        <v>13</v>
      </c>
      <c r="H7" s="49">
        <f>LSISoft!J7</f>
        <v>12.3</v>
      </c>
      <c r="I7" s="50" t="str">
        <f>IF(B7="-","-",[1]Relative!J10703)</f>
        <v>-</v>
      </c>
    </row>
    <row r="8" spans="1:9" x14ac:dyDescent="0.2">
      <c r="A8" s="9" t="str">
        <f>LSISoft!A8</f>
        <v>Tomasz Rodak</v>
      </c>
      <c r="B8" s="26" t="str">
        <f>IF([1]Relative!H10704="","-",[1]Relative!H10704)</f>
        <v>-</v>
      </c>
      <c r="C8" t="s">
        <v>15</v>
      </c>
      <c r="D8" s="45" t="s">
        <v>13</v>
      </c>
      <c r="E8" s="54" t="s">
        <v>28</v>
      </c>
      <c r="F8" s="54" t="s">
        <v>29</v>
      </c>
      <c r="G8" s="45" t="s">
        <v>13</v>
      </c>
      <c r="H8" s="49">
        <f>LSISoft!J8</f>
        <v>12.02</v>
      </c>
      <c r="I8" s="50" t="str">
        <f>IF(B8="-","-",[1]Relative!J10704)</f>
        <v>-</v>
      </c>
    </row>
    <row r="9" spans="1:9" x14ac:dyDescent="0.2">
      <c r="A9" s="9" t="str">
        <f>LSISoft!A9</f>
        <v>Tomasz Rodak</v>
      </c>
      <c r="B9" s="26" t="str">
        <f>IF([1]Relative!H10705="","-",[1]Relative!H10705)</f>
        <v>-</v>
      </c>
      <c r="C9" t="s">
        <v>15</v>
      </c>
      <c r="D9" s="45" t="s">
        <v>13</v>
      </c>
      <c r="E9" s="54" t="s">
        <v>30</v>
      </c>
      <c r="F9" s="54" t="s">
        <v>31</v>
      </c>
      <c r="G9" s="45" t="s">
        <v>13</v>
      </c>
      <c r="H9" s="49">
        <f>LSISoft!J9</f>
        <v>14.9</v>
      </c>
      <c r="I9" s="50" t="str">
        <f>IF(B9="-","-",[1]Relative!J10705)</f>
        <v>-</v>
      </c>
    </row>
    <row r="10" spans="1:9" x14ac:dyDescent="0.2">
      <c r="A10" s="9" t="str">
        <f>LSISoft!A10</f>
        <v>Tomasz Rodak</v>
      </c>
      <c r="B10" s="26" t="str">
        <f>IF([1]Relative!H10706="","-",[1]Relative!H10706)</f>
        <v>-</v>
      </c>
      <c r="C10" t="s">
        <v>15</v>
      </c>
      <c r="D10" s="45" t="s">
        <v>13</v>
      </c>
      <c r="E10" s="54" t="s">
        <v>14</v>
      </c>
      <c r="F10" s="54" t="s">
        <v>32</v>
      </c>
      <c r="G10" s="45" t="s">
        <v>13</v>
      </c>
      <c r="H10" s="49">
        <f>LSISoft!J10</f>
        <v>13.3</v>
      </c>
      <c r="I10" s="50" t="str">
        <f>IF(B10="-","-",[1]Relative!J10706)</f>
        <v>-</v>
      </c>
    </row>
    <row r="11" spans="1:9" x14ac:dyDescent="0.2">
      <c r="A11" s="9" t="str">
        <f>LSISoft!A11</f>
        <v>Tomasz Rodak</v>
      </c>
      <c r="B11" s="26" t="str">
        <f>IF([1]Relative!H10707="","-",[1]Relative!H10707)</f>
        <v>-</v>
      </c>
      <c r="C11" t="s">
        <v>15</v>
      </c>
      <c r="D11" s="45" t="s">
        <v>13</v>
      </c>
      <c r="E11" s="54" t="s">
        <v>79</v>
      </c>
      <c r="F11" s="54" t="s">
        <v>80</v>
      </c>
      <c r="G11" s="45" t="s">
        <v>13</v>
      </c>
      <c r="H11" s="49">
        <f>LSISoft!J11</f>
        <v>13</v>
      </c>
      <c r="I11" s="50" t="str">
        <f>IF(B11="-","-",[1]Relative!J10707)</f>
        <v>-</v>
      </c>
    </row>
    <row r="12" spans="1:9" x14ac:dyDescent="0.2">
      <c r="A12" s="9" t="str">
        <f>LSISoft!A12</f>
        <v>Tomasz Rodak</v>
      </c>
      <c r="B12" s="26" t="str">
        <f>IF([1]Relative!H10708="","-",[1]Relative!H10708)</f>
        <v>Overweight</v>
      </c>
      <c r="C12" t="s">
        <v>15</v>
      </c>
      <c r="D12" s="54" t="s">
        <v>35</v>
      </c>
      <c r="E12" s="55" t="s">
        <v>13</v>
      </c>
      <c r="F12" s="54" t="s">
        <v>36</v>
      </c>
      <c r="G12" s="45" t="s">
        <v>81</v>
      </c>
      <c r="H12" s="49">
        <f>LSISoft!J12</f>
        <v>13.85</v>
      </c>
      <c r="I12" s="50">
        <f>IF(B12="-","-",[1]Relative!J10708)</f>
        <v>-0.1538476210981915</v>
      </c>
    </row>
    <row r="13" spans="1:9" x14ac:dyDescent="0.2">
      <c r="A13" s="9" t="str">
        <f>LSISoft!A13</f>
        <v>Tomasz Rodak</v>
      </c>
      <c r="B13" s="26" t="str">
        <f>IF([1]Relative!H10709="","-",[1]Relative!H10709)</f>
        <v>-</v>
      </c>
      <c r="C13" t="s">
        <v>15</v>
      </c>
      <c r="D13" s="54" t="s">
        <v>13</v>
      </c>
      <c r="E13" s="55" t="s">
        <v>37</v>
      </c>
      <c r="F13" s="54" t="s">
        <v>38</v>
      </c>
      <c r="G13" s="45" t="s">
        <v>13</v>
      </c>
      <c r="H13" s="49">
        <f>LSISoft!J13</f>
        <v>12.95</v>
      </c>
      <c r="I13" s="50" t="str">
        <f>IF(B13="-","-",[1]Relative!J10709)</f>
        <v>-</v>
      </c>
    </row>
    <row r="14" spans="1:9" x14ac:dyDescent="0.2">
      <c r="A14" s="9" t="str">
        <f>LSISoft!A14</f>
        <v>Tomasz Rodak</v>
      </c>
      <c r="B14" s="26" t="str">
        <f>IF([1]Relative!H10710="","-",[1]Relative!H10710)</f>
        <v>-</v>
      </c>
      <c r="C14" t="s">
        <v>15</v>
      </c>
      <c r="D14" s="54" t="s">
        <v>13</v>
      </c>
      <c r="E14" s="55" t="s">
        <v>43</v>
      </c>
      <c r="F14" s="54" t="s">
        <v>44</v>
      </c>
      <c r="G14" s="45" t="s">
        <v>13</v>
      </c>
      <c r="H14" s="49">
        <f>LSISoft!J14</f>
        <v>13</v>
      </c>
      <c r="I14" s="50" t="str">
        <f>IF(B14="-","-",[1]Relative!J10710)</f>
        <v>-</v>
      </c>
    </row>
    <row r="15" spans="1:9" x14ac:dyDescent="0.2">
      <c r="A15" s="9" t="str">
        <f>LSISoft!A15</f>
        <v>Tomasz Rodak</v>
      </c>
      <c r="B15" s="26" t="str">
        <f>IF([1]Relative!H10711="","-",[1]Relative!H10711)</f>
        <v>-</v>
      </c>
      <c r="C15" t="s">
        <v>15</v>
      </c>
      <c r="D15" s="54" t="s">
        <v>13</v>
      </c>
      <c r="E15" s="55" t="s">
        <v>33</v>
      </c>
      <c r="F15" s="54" t="s">
        <v>46</v>
      </c>
      <c r="G15" s="45" t="s">
        <v>13</v>
      </c>
      <c r="H15" s="49">
        <f>LSISoft!J15</f>
        <v>11.65</v>
      </c>
      <c r="I15" s="50" t="str">
        <f>IF(B15="-","-",[1]Relative!J10711)</f>
        <v>-</v>
      </c>
    </row>
    <row r="16" spans="1:9" x14ac:dyDescent="0.2">
      <c r="A16" s="9" t="str">
        <f>LSISoft!A16</f>
        <v>Tomasz Rodak</v>
      </c>
      <c r="B16" s="26" t="str">
        <f>IF([1]Relative!H10712="","-",[1]Relative!H10712)</f>
        <v>-</v>
      </c>
      <c r="C16" t="s">
        <v>15</v>
      </c>
      <c r="D16" s="54" t="s">
        <v>13</v>
      </c>
      <c r="E16" s="55" t="s">
        <v>48</v>
      </c>
      <c r="F16" s="54" t="s">
        <v>49</v>
      </c>
      <c r="G16" s="45" t="s">
        <v>13</v>
      </c>
      <c r="H16" s="49">
        <f>LSISoft!J16</f>
        <v>11.2</v>
      </c>
      <c r="I16" s="50" t="str">
        <f>IF(B16="-","-",[1]Relative!J10712)</f>
        <v>-</v>
      </c>
    </row>
    <row r="17" spans="1:9" x14ac:dyDescent="0.2">
      <c r="A17" s="9"/>
      <c r="B17" s="26"/>
      <c r="D17" s="45"/>
      <c r="E17" s="54"/>
      <c r="F17" s="54"/>
      <c r="G17" s="45"/>
      <c r="H17" s="49"/>
      <c r="I17" s="50"/>
    </row>
  </sheetData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0">
    <tabColor rgb="FFFFFF00"/>
  </sheetPr>
  <dimension ref="A1:L14"/>
  <sheetViews>
    <sheetView topLeftCell="A34" workbookViewId="0">
      <selection activeCell="A17" sqref="A17:XFD57"/>
    </sheetView>
  </sheetViews>
  <sheetFormatPr defaultRowHeight="12.75" x14ac:dyDescent="0.2"/>
  <cols>
    <col min="1" max="1" width="15.7109375" customWidth="1"/>
    <col min="2" max="2" width="17.85546875" customWidth="1"/>
    <col min="3" max="3" width="3.28515625" customWidth="1"/>
    <col min="4" max="4" width="14.7109375" customWidth="1"/>
    <col min="5" max="6" width="16.42578125" customWidth="1"/>
    <col min="7" max="7" width="19" customWidth="1"/>
    <col min="8" max="8" width="13.85546875" customWidth="1"/>
    <col min="9" max="9" width="25" customWidth="1"/>
    <col min="10" max="10" width="23.28515625" customWidth="1"/>
    <col min="11" max="11" width="16.140625" customWidth="1"/>
    <col min="12" max="12" width="9.140625" customWidth="1"/>
  </cols>
  <sheetData>
    <row r="1" spans="1:12" x14ac:dyDescent="0.2">
      <c r="A1" s="1" t="s">
        <v>61</v>
      </c>
      <c r="B1" s="1"/>
      <c r="D1" s="2"/>
      <c r="E1" s="2"/>
      <c r="F1" s="2"/>
      <c r="G1" s="2"/>
    </row>
    <row r="2" spans="1:12" x14ac:dyDescent="0.2">
      <c r="A2" s="3" t="s">
        <v>1</v>
      </c>
      <c r="B2" s="3" t="s">
        <v>2</v>
      </c>
      <c r="C2" s="3"/>
      <c r="D2" s="4" t="s">
        <v>3</v>
      </c>
      <c r="E2" s="4" t="s">
        <v>4</v>
      </c>
      <c r="F2" s="4" t="s">
        <v>5</v>
      </c>
      <c r="G2" s="4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0"/>
    </row>
    <row r="3" spans="1:12" x14ac:dyDescent="0.2">
      <c r="A3" s="5" t="s">
        <v>82</v>
      </c>
      <c r="B3" s="5"/>
      <c r="C3" s="5"/>
      <c r="D3" s="6"/>
      <c r="E3" s="6"/>
      <c r="F3" s="6"/>
      <c r="G3" s="6"/>
      <c r="H3" s="5"/>
      <c r="I3" s="5"/>
      <c r="J3" s="5"/>
      <c r="K3" s="5"/>
      <c r="L3" s="31"/>
    </row>
    <row r="4" spans="1:12" x14ac:dyDescent="0.2">
      <c r="A4" s="56" t="s">
        <v>12</v>
      </c>
      <c r="B4" s="56" t="s">
        <v>99</v>
      </c>
      <c r="C4" s="56" t="s">
        <v>15</v>
      </c>
      <c r="D4" s="56" t="s">
        <v>13</v>
      </c>
      <c r="E4" s="56" t="s">
        <v>20</v>
      </c>
      <c r="F4" s="56" t="s">
        <v>21</v>
      </c>
      <c r="G4" s="56" t="s">
        <v>22</v>
      </c>
      <c r="H4" s="57" t="str">
        <f>IF([1]Absolute!I10406="","-",IF($B5="","-",[1]Absolute!I10406))</f>
        <v>-</v>
      </c>
      <c r="I4" s="57" t="str">
        <f>IF([1]Absolute!J10406="","-",IF($B5="","-",[1]Absolute!J10406))</f>
        <v>-</v>
      </c>
      <c r="J4" s="58">
        <f>[1]Absolute!K10406</f>
        <v>17.399999999999999</v>
      </c>
      <c r="K4" s="58">
        <f>[1]Absolute!L10406</f>
        <v>26.9</v>
      </c>
      <c r="L4" s="9" t="s">
        <v>15</v>
      </c>
    </row>
    <row r="5" spans="1:12" x14ac:dyDescent="0.2">
      <c r="A5" s="56" t="s">
        <v>12</v>
      </c>
      <c r="B5" s="56" t="str">
        <f>IF([1]Absolute!G10407="","-",[1]Absolute!G10407)</f>
        <v>Buy</v>
      </c>
      <c r="C5" s="56" t="s">
        <v>15</v>
      </c>
      <c r="D5" s="56" t="s">
        <v>22</v>
      </c>
      <c r="E5" s="56" t="s">
        <v>13</v>
      </c>
      <c r="F5" s="56" t="s">
        <v>23</v>
      </c>
      <c r="G5" s="56" t="s">
        <v>65</v>
      </c>
      <c r="H5" s="57">
        <f>IF([1]Absolute!I10407="","-",IF($B6="","-",[1]Absolute!I10407))</f>
        <v>6.0606060606060552E-2</v>
      </c>
      <c r="I5" s="57">
        <f>IF([1]Absolute!J10407="","-",IF($B6="","-",[1]Absolute!J10407))</f>
        <v>0.16463288752470695</v>
      </c>
      <c r="J5" s="58">
        <f>[1]Absolute!K10407</f>
        <v>16.5</v>
      </c>
      <c r="K5" s="58">
        <f>[1]Absolute!L10407</f>
        <v>26.9</v>
      </c>
      <c r="L5" s="9" t="str">
        <f t="shared" ref="L5:L14" si="0">IF(K5&gt;K4,"↑",IF(K5=K4,"→","↓"))</f>
        <v>→</v>
      </c>
    </row>
    <row r="6" spans="1:12" x14ac:dyDescent="0.2">
      <c r="A6" s="56" t="s">
        <v>12</v>
      </c>
      <c r="B6" s="56" t="str">
        <f>IF([1]Absolute!G10408="","-",[1]Absolute!G10408)</f>
        <v>-</v>
      </c>
      <c r="C6" s="56" t="s">
        <v>15</v>
      </c>
      <c r="D6" s="56" t="s">
        <v>13</v>
      </c>
      <c r="E6" s="56" t="s">
        <v>26</v>
      </c>
      <c r="F6" s="56" t="s">
        <v>27</v>
      </c>
      <c r="G6" s="56" t="s">
        <v>13</v>
      </c>
      <c r="H6" s="57" t="str">
        <f>IF([1]Absolute!I10408="","-",IF($B8="","-",[1]Absolute!I10408))</f>
        <v>-</v>
      </c>
      <c r="I6" s="57" t="str">
        <f>IF([1]Absolute!J10408="","-",IF($B8="","-",[1]Absolute!J10408))</f>
        <v>-</v>
      </c>
      <c r="J6" s="58">
        <f>[1]Absolute!K10408</f>
        <v>15.09</v>
      </c>
      <c r="K6" s="58">
        <f>[1]Absolute!L10408</f>
        <v>26.9</v>
      </c>
      <c r="L6" s="9" t="str">
        <f t="shared" si="0"/>
        <v>→</v>
      </c>
    </row>
    <row r="7" spans="1:12" x14ac:dyDescent="0.2">
      <c r="A7" s="56" t="s">
        <v>12</v>
      </c>
      <c r="B7" s="56" t="str">
        <f>IF([1]Absolute!G10409="","-",[1]Absolute!G10409)</f>
        <v>-</v>
      </c>
      <c r="C7" s="56" t="s">
        <v>15</v>
      </c>
      <c r="D7" s="56" t="s">
        <v>13</v>
      </c>
      <c r="E7" s="56" t="s">
        <v>28</v>
      </c>
      <c r="F7" s="56" t="s">
        <v>29</v>
      </c>
      <c r="G7" s="56" t="s">
        <v>13</v>
      </c>
      <c r="H7" s="57" t="str">
        <f>IF([1]Absolute!I10409="","-",IF($B15="","-",[1]Absolute!I10409))</f>
        <v>-</v>
      </c>
      <c r="I7" s="57" t="str">
        <f>IF([1]Absolute!J10409="","-",IF($B15="","-",[1]Absolute!J10409))</f>
        <v>-</v>
      </c>
      <c r="J7" s="58">
        <f>[1]Absolute!K10409</f>
        <v>15.5</v>
      </c>
      <c r="K7" s="58">
        <f>[1]Absolute!L10409</f>
        <v>25.5</v>
      </c>
      <c r="L7" s="9" t="str">
        <f t="shared" si="0"/>
        <v>↓</v>
      </c>
    </row>
    <row r="8" spans="1:12" x14ac:dyDescent="0.2">
      <c r="A8" s="56" t="s">
        <v>12</v>
      </c>
      <c r="B8" s="56" t="str">
        <f>IF([1]Absolute!G10410="","-",[1]Absolute!G10410)</f>
        <v>-</v>
      </c>
      <c r="C8" s="56" t="s">
        <v>15</v>
      </c>
      <c r="D8" s="56" t="s">
        <v>13</v>
      </c>
      <c r="E8" s="56" t="s">
        <v>30</v>
      </c>
      <c r="F8" s="56" t="s">
        <v>31</v>
      </c>
      <c r="G8" s="56" t="s">
        <v>13</v>
      </c>
      <c r="H8" s="57" t="str">
        <f>IF([1]Absolute!I10410="","-",IF($B16="","-",[1]Absolute!I10410))</f>
        <v>-</v>
      </c>
      <c r="I8" s="57" t="str">
        <f>IF([1]Absolute!J10410="","-",IF($B16="","-",[1]Absolute!J10410))</f>
        <v>-</v>
      </c>
      <c r="J8" s="58">
        <f>[1]Absolute!K10410</f>
        <v>17.850000000000001</v>
      </c>
      <c r="K8" s="58">
        <f>[1]Absolute!L10410</f>
        <v>25.5</v>
      </c>
      <c r="L8" s="9" t="str">
        <f t="shared" si="0"/>
        <v>→</v>
      </c>
    </row>
    <row r="9" spans="1:12" x14ac:dyDescent="0.2">
      <c r="A9" s="56" t="s">
        <v>12</v>
      </c>
      <c r="B9" s="56" t="str">
        <f>IF([1]Absolute!G10411="","-",[1]Absolute!G10411)</f>
        <v>-</v>
      </c>
      <c r="C9" s="56" t="s">
        <v>15</v>
      </c>
      <c r="D9" s="56" t="s">
        <v>13</v>
      </c>
      <c r="E9" s="56" t="s">
        <v>14</v>
      </c>
      <c r="F9" s="56" t="s">
        <v>32</v>
      </c>
      <c r="G9" s="56" t="s">
        <v>13</v>
      </c>
      <c r="H9" s="57" t="str">
        <f>IF([1]Absolute!I10411="","-",IF(#REF!="","-",[1]Absolute!I10411))</f>
        <v>-</v>
      </c>
      <c r="I9" s="57" t="str">
        <f>IF([1]Absolute!J10411="","-",IF(#REF!="","-",[1]Absolute!J10411))</f>
        <v>-</v>
      </c>
      <c r="J9" s="58">
        <f>[1]Absolute!K10411</f>
        <v>17.95</v>
      </c>
      <c r="K9" s="58">
        <f>[1]Absolute!L10411</f>
        <v>25.5</v>
      </c>
      <c r="L9" s="9" t="str">
        <f t="shared" si="0"/>
        <v>→</v>
      </c>
    </row>
    <row r="10" spans="1:12" x14ac:dyDescent="0.2">
      <c r="A10" s="56" t="s">
        <v>12</v>
      </c>
      <c r="B10" s="56" t="str">
        <f>IF([1]Absolute!G10412="","-",[1]Absolute!G10412)</f>
        <v>-</v>
      </c>
      <c r="C10" s="56" t="s">
        <v>15</v>
      </c>
      <c r="D10" s="56" t="s">
        <v>13</v>
      </c>
      <c r="E10" s="56" t="s">
        <v>35</v>
      </c>
      <c r="F10" s="56" t="s">
        <v>36</v>
      </c>
      <c r="G10" s="56" t="s">
        <v>13</v>
      </c>
      <c r="H10" s="57" t="str">
        <f>IF([1]Absolute!I10412="","-",IF(#REF!="","-",[1]Absolute!I10412))</f>
        <v>-</v>
      </c>
      <c r="I10" s="57" t="str">
        <f>IF([1]Absolute!J10412="","-",IF(#REF!="","-",[1]Absolute!J10412))</f>
        <v>-</v>
      </c>
      <c r="J10" s="58">
        <f>[1]Absolute!K10412</f>
        <v>17.8</v>
      </c>
      <c r="K10" s="58">
        <f>[1]Absolute!L10412</f>
        <v>25.5</v>
      </c>
      <c r="L10" s="9" t="str">
        <f t="shared" si="0"/>
        <v>→</v>
      </c>
    </row>
    <row r="11" spans="1:12" x14ac:dyDescent="0.2">
      <c r="A11" s="56" t="s">
        <v>12</v>
      </c>
      <c r="B11" s="56" t="str">
        <f>IF([1]Absolute!G10413="","-",[1]Absolute!G10413)</f>
        <v>-</v>
      </c>
      <c r="C11" s="56" t="s">
        <v>15</v>
      </c>
      <c r="D11" s="56" t="s">
        <v>13</v>
      </c>
      <c r="E11" s="56" t="s">
        <v>37</v>
      </c>
      <c r="F11" s="56" t="s">
        <v>38</v>
      </c>
      <c r="G11" s="56" t="s">
        <v>13</v>
      </c>
      <c r="H11" s="57" t="str">
        <f>IF([1]Absolute!I10413="","-",IF(#REF!="","-",[1]Absolute!I10413))</f>
        <v>-</v>
      </c>
      <c r="I11" s="57" t="str">
        <f>IF([1]Absolute!J10413="","-",IF(#REF!="","-",[1]Absolute!J10413))</f>
        <v>-</v>
      </c>
      <c r="J11" s="58">
        <f>[1]Absolute!K10413</f>
        <v>18.100000000000001</v>
      </c>
      <c r="K11" s="58">
        <f>[1]Absolute!L10413</f>
        <v>25.5</v>
      </c>
      <c r="L11" s="9" t="str">
        <f t="shared" si="0"/>
        <v>→</v>
      </c>
    </row>
    <row r="12" spans="1:12" x14ac:dyDescent="0.2">
      <c r="A12" s="56" t="s">
        <v>12</v>
      </c>
      <c r="B12" s="56" t="str">
        <f>IF([1]Absolute!G10414="","-",[1]Absolute!G10414)</f>
        <v>-</v>
      </c>
      <c r="C12" s="56" t="s">
        <v>15</v>
      </c>
      <c r="D12" s="56" t="s">
        <v>13</v>
      </c>
      <c r="E12" s="56" t="s">
        <v>43</v>
      </c>
      <c r="F12" s="56" t="s">
        <v>44</v>
      </c>
      <c r="G12" s="56" t="s">
        <v>13</v>
      </c>
      <c r="H12" s="57" t="str">
        <f>IF([1]Absolute!I10414="","-",IF(#REF!="","-",[1]Absolute!I10414))</f>
        <v>-</v>
      </c>
      <c r="I12" s="57" t="str">
        <f>IF([1]Absolute!J10414="","-",IF(#REF!="","-",[1]Absolute!J10414))</f>
        <v>-</v>
      </c>
      <c r="J12" s="58">
        <f>[1]Absolute!K10414</f>
        <v>18</v>
      </c>
      <c r="K12" s="58">
        <f>[1]Absolute!L10414</f>
        <v>25.5</v>
      </c>
      <c r="L12" s="9" t="str">
        <f t="shared" si="0"/>
        <v>→</v>
      </c>
    </row>
    <row r="13" spans="1:12" x14ac:dyDescent="0.2">
      <c r="A13" s="56" t="s">
        <v>12</v>
      </c>
      <c r="B13" s="56" t="str">
        <f>IF([1]Absolute!G10415="","-",[1]Absolute!G10415)</f>
        <v>-</v>
      </c>
      <c r="C13" s="56" t="s">
        <v>15</v>
      </c>
      <c r="D13" s="56" t="s">
        <v>13</v>
      </c>
      <c r="E13" s="56" t="s">
        <v>33</v>
      </c>
      <c r="F13" s="56" t="s">
        <v>46</v>
      </c>
      <c r="G13" s="56" t="s">
        <v>13</v>
      </c>
      <c r="H13" s="57" t="str">
        <f>IF([1]Absolute!I10415="","-",IF(#REF!="","-",[1]Absolute!I10415))</f>
        <v>-</v>
      </c>
      <c r="I13" s="57" t="str">
        <f>IF([1]Absolute!J10415="","-",IF(#REF!="","-",[1]Absolute!J10415))</f>
        <v>-</v>
      </c>
      <c r="J13" s="58">
        <f>[1]Absolute!K10415</f>
        <v>18.600000000000001</v>
      </c>
      <c r="K13" s="58">
        <f>[1]Absolute!L10415</f>
        <v>25.5</v>
      </c>
      <c r="L13" s="9" t="str">
        <f t="shared" si="0"/>
        <v>→</v>
      </c>
    </row>
    <row r="14" spans="1:12" x14ac:dyDescent="0.2">
      <c r="A14" s="56" t="s">
        <v>12</v>
      </c>
      <c r="B14" s="56" t="str">
        <f>IF([1]Absolute!G10416="","-",[1]Absolute!G10416)</f>
        <v>-</v>
      </c>
      <c r="C14" s="56" t="s">
        <v>15</v>
      </c>
      <c r="D14" s="56" t="s">
        <v>13</v>
      </c>
      <c r="E14" s="56" t="s">
        <v>48</v>
      </c>
      <c r="F14" s="56" t="s">
        <v>49</v>
      </c>
      <c r="G14" s="56" t="s">
        <v>13</v>
      </c>
      <c r="H14" s="57" t="str">
        <f>IF([1]Absolute!I10416="","-",IF(#REF!="","-",[1]Absolute!I10416))</f>
        <v>-</v>
      </c>
      <c r="I14" s="57" t="str">
        <f>IF([1]Absolute!J10416="","-",IF(#REF!="","-",[1]Absolute!J10416))</f>
        <v>-</v>
      </c>
      <c r="J14" s="58">
        <f>[1]Absolute!K10416</f>
        <v>17.5</v>
      </c>
      <c r="K14" s="58">
        <f>[1]Absolute!L10416</f>
        <v>25.5</v>
      </c>
      <c r="L14" s="9" t="str">
        <f t="shared" si="0"/>
        <v>→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1">
    <tabColor rgb="FFFFFF00"/>
  </sheetPr>
  <dimension ref="A1:I14"/>
  <sheetViews>
    <sheetView topLeftCell="A7" workbookViewId="0">
      <selection activeCell="A17" sqref="A17:XFD57"/>
    </sheetView>
  </sheetViews>
  <sheetFormatPr defaultRowHeight="12.75" x14ac:dyDescent="0.2"/>
  <cols>
    <col min="1" max="1" width="15.7109375" customWidth="1"/>
    <col min="2" max="2" width="27.28515625" customWidth="1"/>
    <col min="3" max="3" width="5.7109375" customWidth="1"/>
    <col min="4" max="4" width="10" customWidth="1"/>
    <col min="5" max="6" width="16.28515625" customWidth="1"/>
    <col min="7" max="7" width="23.140625" customWidth="1"/>
    <col min="8" max="8" width="25.5703125" customWidth="1"/>
    <col min="9" max="9" width="24" customWidth="1"/>
  </cols>
  <sheetData>
    <row r="1" spans="1:9" x14ac:dyDescent="0.2">
      <c r="A1" s="1" t="s">
        <v>64</v>
      </c>
      <c r="B1" s="1"/>
      <c r="D1" s="2"/>
      <c r="E1" s="2"/>
      <c r="F1" s="2"/>
      <c r="G1" s="2"/>
    </row>
    <row r="2" spans="1:9" x14ac:dyDescent="0.2">
      <c r="A2" s="3" t="s">
        <v>1</v>
      </c>
      <c r="B2" s="3" t="s">
        <v>52</v>
      </c>
      <c r="C2" s="3"/>
      <c r="D2" s="4" t="s">
        <v>3</v>
      </c>
      <c r="E2" s="4" t="s">
        <v>4</v>
      </c>
      <c r="F2" s="4" t="s">
        <v>5</v>
      </c>
      <c r="G2" s="4" t="s">
        <v>6</v>
      </c>
      <c r="H2" s="3" t="s">
        <v>9</v>
      </c>
      <c r="I2" s="3" t="s">
        <v>8</v>
      </c>
    </row>
    <row r="3" spans="1:9" x14ac:dyDescent="0.2">
      <c r="A3" s="5" t="s">
        <v>82</v>
      </c>
      <c r="B3" s="5"/>
      <c r="C3" s="5"/>
      <c r="D3" s="6"/>
      <c r="E3" s="6"/>
      <c r="F3" s="6"/>
      <c r="G3" s="6"/>
      <c r="H3" s="5"/>
      <c r="I3" s="5"/>
    </row>
    <row r="4" spans="1:9" x14ac:dyDescent="0.2">
      <c r="A4" s="56" t="str">
        <f>Mercator!A4</f>
        <v>Tomasz Rodak</v>
      </c>
      <c r="B4" s="56" t="s">
        <v>53</v>
      </c>
      <c r="C4" s="9" t="s">
        <v>15</v>
      </c>
      <c r="D4" s="59" t="s">
        <v>13</v>
      </c>
      <c r="E4" s="59" t="s">
        <v>20</v>
      </c>
      <c r="F4" s="59" t="s">
        <v>21</v>
      </c>
      <c r="G4" s="59" t="s">
        <v>22</v>
      </c>
      <c r="H4" s="58">
        <f>Mercator!J4</f>
        <v>17.399999999999999</v>
      </c>
      <c r="I4" s="57">
        <f>IF(B4="-","-",IF(B5="","-",[1]Relative!J10401))</f>
        <v>0</v>
      </c>
    </row>
    <row r="5" spans="1:9" x14ac:dyDescent="0.2">
      <c r="A5" s="56" t="str">
        <f>Mercator!A5</f>
        <v>Tomasz Rodak</v>
      </c>
      <c r="B5" s="56" t="s">
        <v>72</v>
      </c>
      <c r="C5" s="9" t="s">
        <v>55</v>
      </c>
      <c r="D5" s="59" t="s">
        <v>22</v>
      </c>
      <c r="E5" s="59" t="s">
        <v>13</v>
      </c>
      <c r="F5" s="59" t="s">
        <v>23</v>
      </c>
      <c r="G5" s="59" t="s">
        <v>65</v>
      </c>
      <c r="H5" s="58">
        <f>Mercator!J5</f>
        <v>16.5</v>
      </c>
      <c r="I5" s="57">
        <f>IF(B5="-","-",IF(B6="","-",[1]Relative!J10402))</f>
        <v>0.16463288752470695</v>
      </c>
    </row>
    <row r="6" spans="1:9" x14ac:dyDescent="0.2">
      <c r="A6" s="56" t="str">
        <f>Mercator!A6</f>
        <v>Tomasz Rodak</v>
      </c>
      <c r="B6" s="56" t="s">
        <v>13</v>
      </c>
      <c r="C6" s="9" t="s">
        <v>15</v>
      </c>
      <c r="D6" s="59" t="s">
        <v>13</v>
      </c>
      <c r="E6" s="59" t="s">
        <v>26</v>
      </c>
      <c r="F6" s="59" t="s">
        <v>27</v>
      </c>
      <c r="G6" s="59" t="s">
        <v>13</v>
      </c>
      <c r="H6" s="58">
        <f>Mercator!J6</f>
        <v>15.09</v>
      </c>
      <c r="I6" s="57" t="str">
        <f>IF(B6="-","-",IF(B7="","-",[1]Relative!J10403))</f>
        <v>-</v>
      </c>
    </row>
    <row r="7" spans="1:9" x14ac:dyDescent="0.2">
      <c r="A7" s="56" t="str">
        <f>Mercator!A7</f>
        <v>Tomasz Rodak</v>
      </c>
      <c r="B7" s="56" t="s">
        <v>13</v>
      </c>
      <c r="C7" s="9" t="s">
        <v>15</v>
      </c>
      <c r="D7" s="59" t="s">
        <v>13</v>
      </c>
      <c r="E7" s="59" t="s">
        <v>28</v>
      </c>
      <c r="F7" s="59" t="s">
        <v>29</v>
      </c>
      <c r="G7" s="59" t="s">
        <v>13</v>
      </c>
      <c r="H7" s="58">
        <f>Mercator!J7</f>
        <v>15.5</v>
      </c>
      <c r="I7" s="57" t="str">
        <f>IF(B7="-","-",IF(B8="","-",[1]Relative!J10404))</f>
        <v>-</v>
      </c>
    </row>
    <row r="8" spans="1:9" x14ac:dyDescent="0.2">
      <c r="A8" s="56" t="str">
        <f>Mercator!A8</f>
        <v>Tomasz Rodak</v>
      </c>
      <c r="B8" s="56" t="s">
        <v>13</v>
      </c>
      <c r="C8" s="9" t="s">
        <v>15</v>
      </c>
      <c r="D8" s="59" t="s">
        <v>13</v>
      </c>
      <c r="E8" s="59" t="s">
        <v>30</v>
      </c>
      <c r="F8" s="59" t="s">
        <v>31</v>
      </c>
      <c r="G8" s="59" t="s">
        <v>13</v>
      </c>
      <c r="H8" s="58">
        <f>Mercator!J8</f>
        <v>17.850000000000001</v>
      </c>
      <c r="I8" s="57" t="str">
        <f>IF(B8="-","-",IF(B15="","-",[1]Relative!J10405))</f>
        <v>-</v>
      </c>
    </row>
    <row r="9" spans="1:9" x14ac:dyDescent="0.2">
      <c r="A9" s="56" t="str">
        <f>Mercator!A9</f>
        <v>Tomasz Rodak</v>
      </c>
      <c r="B9" s="56" t="s">
        <v>13</v>
      </c>
      <c r="C9" s="9" t="s">
        <v>15</v>
      </c>
      <c r="D9" s="59" t="s">
        <v>13</v>
      </c>
      <c r="E9" s="59" t="s">
        <v>14</v>
      </c>
      <c r="F9" s="59" t="s">
        <v>32</v>
      </c>
      <c r="G9" s="59" t="s">
        <v>13</v>
      </c>
      <c r="H9" s="58">
        <f>Mercator!J9</f>
        <v>17.95</v>
      </c>
      <c r="I9" s="57" t="str">
        <f>IF(B9="-","-",IF(B16="","-",[1]Relative!J10406))</f>
        <v>-</v>
      </c>
    </row>
    <row r="10" spans="1:9" x14ac:dyDescent="0.2">
      <c r="A10" s="56" t="str">
        <f>Mercator!A10</f>
        <v>Tomasz Rodak</v>
      </c>
      <c r="B10" s="56" t="s">
        <v>13</v>
      </c>
      <c r="C10" s="9" t="s">
        <v>15</v>
      </c>
      <c r="D10" s="59" t="s">
        <v>13</v>
      </c>
      <c r="E10" s="59" t="s">
        <v>35</v>
      </c>
      <c r="F10" s="59" t="s">
        <v>36</v>
      </c>
      <c r="G10" s="59" t="s">
        <v>13</v>
      </c>
      <c r="H10" s="58">
        <f>Mercator!J10</f>
        <v>17.8</v>
      </c>
      <c r="I10" s="57" t="str">
        <f>IF(B10="-","-",IF(#REF!="","-",[1]Relative!J10407))</f>
        <v>-</v>
      </c>
    </row>
    <row r="11" spans="1:9" x14ac:dyDescent="0.2">
      <c r="A11" s="56" t="str">
        <f>Mercator!A11</f>
        <v>Tomasz Rodak</v>
      </c>
      <c r="B11" s="56" t="s">
        <v>13</v>
      </c>
      <c r="C11" s="9" t="s">
        <v>15</v>
      </c>
      <c r="D11" s="59" t="s">
        <v>13</v>
      </c>
      <c r="E11" s="59" t="s">
        <v>37</v>
      </c>
      <c r="F11" s="59" t="s">
        <v>38</v>
      </c>
      <c r="G11" s="59" t="s">
        <v>13</v>
      </c>
      <c r="H11" s="58">
        <f>Mercator!J11</f>
        <v>18.100000000000001</v>
      </c>
      <c r="I11" s="57" t="str">
        <f>IF(B11="-","-",IF(#REF!="","-",[1]Relative!J10408))</f>
        <v>-</v>
      </c>
    </row>
    <row r="12" spans="1:9" x14ac:dyDescent="0.2">
      <c r="A12" s="56" t="str">
        <f>Mercator!A12</f>
        <v>Tomasz Rodak</v>
      </c>
      <c r="B12" s="56" t="s">
        <v>13</v>
      </c>
      <c r="C12" s="9" t="s">
        <v>15</v>
      </c>
      <c r="D12" s="59" t="s">
        <v>13</v>
      </c>
      <c r="E12" s="59" t="s">
        <v>43</v>
      </c>
      <c r="F12" s="59" t="s">
        <v>44</v>
      </c>
      <c r="G12" s="59" t="s">
        <v>13</v>
      </c>
      <c r="H12" s="58">
        <f>Mercator!J12</f>
        <v>18</v>
      </c>
      <c r="I12" s="57" t="str">
        <f>IF(B12="-","-",IF(#REF!="","-",[1]Relative!J10409))</f>
        <v>-</v>
      </c>
    </row>
    <row r="13" spans="1:9" x14ac:dyDescent="0.2">
      <c r="A13" s="56" t="str">
        <f>Mercator!A13</f>
        <v>Tomasz Rodak</v>
      </c>
      <c r="B13" s="56" t="s">
        <v>13</v>
      </c>
      <c r="C13" s="9" t="s">
        <v>15</v>
      </c>
      <c r="D13" s="59" t="s">
        <v>13</v>
      </c>
      <c r="E13" s="59" t="s">
        <v>33</v>
      </c>
      <c r="F13" s="59" t="s">
        <v>46</v>
      </c>
      <c r="G13" s="59" t="s">
        <v>13</v>
      </c>
      <c r="H13" s="58">
        <f>Mercator!J13</f>
        <v>18.600000000000001</v>
      </c>
      <c r="I13" s="57" t="str">
        <f>IF(B13="-","-",IF(#REF!="","-",[1]Relative!J10410))</f>
        <v>-</v>
      </c>
    </row>
    <row r="14" spans="1:9" x14ac:dyDescent="0.2">
      <c r="A14" s="56" t="str">
        <f>Mercator!A14</f>
        <v>Tomasz Rodak</v>
      </c>
      <c r="B14" s="56" t="s">
        <v>13</v>
      </c>
      <c r="C14" s="9" t="s">
        <v>15</v>
      </c>
      <c r="D14" s="59" t="s">
        <v>13</v>
      </c>
      <c r="E14" s="59" t="s">
        <v>48</v>
      </c>
      <c r="F14" s="59" t="s">
        <v>49</v>
      </c>
      <c r="G14" s="59" t="s">
        <v>13</v>
      </c>
      <c r="H14" s="58">
        <f>Mercator!J14</f>
        <v>17.5</v>
      </c>
      <c r="I14" s="57" t="str">
        <f>IF(B14="-","-",IF(#REF!="","-",[1]Relative!J10411))</f>
        <v>-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3">
    <tabColor rgb="FFFFFF00"/>
  </sheetPr>
  <dimension ref="A1:O20"/>
  <sheetViews>
    <sheetView workbookViewId="0">
      <selection activeCell="A21" sqref="A21:XFD57"/>
    </sheetView>
  </sheetViews>
  <sheetFormatPr defaultRowHeight="12.75" x14ac:dyDescent="0.2"/>
  <cols>
    <col min="1" max="1" width="16" bestFit="1" customWidth="1"/>
    <col min="2" max="2" width="17.28515625" bestFit="1" customWidth="1"/>
    <col min="3" max="3" width="10.42578125" customWidth="1"/>
    <col min="4" max="4" width="11.5703125" bestFit="1" customWidth="1"/>
    <col min="5" max="5" width="15.7109375" bestFit="1" customWidth="1"/>
    <col min="6" max="6" width="20.42578125" bestFit="1" customWidth="1"/>
    <col min="7" max="7" width="22.28515625" bestFit="1" customWidth="1"/>
    <col min="8" max="8" width="12.7109375" bestFit="1" customWidth="1"/>
    <col min="9" max="9" width="20.85546875" bestFit="1" customWidth="1"/>
    <col min="10" max="10" width="23.5703125" bestFit="1" customWidth="1"/>
    <col min="11" max="11" width="15.5703125" bestFit="1" customWidth="1"/>
  </cols>
  <sheetData>
    <row r="1" spans="1:15" x14ac:dyDescent="0.2">
      <c r="A1" s="1" t="s">
        <v>61</v>
      </c>
      <c r="B1" s="1"/>
      <c r="D1" s="2"/>
      <c r="E1" s="2"/>
      <c r="F1" s="2"/>
      <c r="G1" s="2"/>
    </row>
    <row r="2" spans="1:15" x14ac:dyDescent="0.2">
      <c r="A2" s="3" t="s">
        <v>1</v>
      </c>
      <c r="B2" s="3" t="s">
        <v>2</v>
      </c>
      <c r="C2" s="3"/>
      <c r="D2" s="4" t="s">
        <v>3</v>
      </c>
      <c r="E2" s="4" t="s">
        <v>4</v>
      </c>
      <c r="F2" s="4" t="s">
        <v>5</v>
      </c>
      <c r="G2" s="4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0"/>
    </row>
    <row r="3" spans="1:15" x14ac:dyDescent="0.2">
      <c r="A3" s="5" t="s">
        <v>82</v>
      </c>
      <c r="B3" s="5"/>
      <c r="C3" s="5"/>
      <c r="D3" s="6"/>
      <c r="E3" s="6"/>
      <c r="F3" s="6"/>
      <c r="G3" s="6"/>
      <c r="H3" s="5"/>
      <c r="I3" s="5"/>
      <c r="J3" s="5"/>
      <c r="K3" s="5"/>
      <c r="L3" s="31"/>
    </row>
    <row r="4" spans="1:15" x14ac:dyDescent="0.2">
      <c r="A4" s="20" t="s">
        <v>12</v>
      </c>
      <c r="B4" t="str">
        <f>IF([1]Absolute!G10878="","-",[1]Absolute!G10878)</f>
        <v>Buy</v>
      </c>
      <c r="C4" t="s">
        <v>13</v>
      </c>
      <c r="D4" s="20" t="s">
        <v>16</v>
      </c>
      <c r="E4" t="s">
        <v>13</v>
      </c>
      <c r="F4" s="20" t="s">
        <v>17</v>
      </c>
      <c r="G4" s="20" t="s">
        <v>48</v>
      </c>
      <c r="H4" s="35">
        <f>IF([1]Absolute!I10878="","-",IF($B5="","-",[1]Absolute!I10878))</f>
        <v>2.0103386809269161</v>
      </c>
      <c r="I4" s="35">
        <f>IF([1]Absolute!J10878="","-",IF($B5="","-",[1]Absolute!J10878))</f>
        <v>2.1403466520614081</v>
      </c>
      <c r="J4" s="22">
        <f>[1]Absolute!K10878</f>
        <v>56.1</v>
      </c>
      <c r="K4" s="22">
        <f>[1]Absolute!L10878</f>
        <v>84.3</v>
      </c>
      <c r="L4" s="2" t="s">
        <v>13</v>
      </c>
      <c r="O4" s="2" t="e">
        <f>IF(N4&gt;#REF!,"↑",IF(N4=#REF!,"→","↓"))</f>
        <v>#REF!</v>
      </c>
    </row>
    <row r="5" spans="1:15" x14ac:dyDescent="0.2">
      <c r="A5" s="20" t="s">
        <v>12</v>
      </c>
      <c r="B5" t="str">
        <f>IF([1]Absolute!G10879="","-",[1]Absolute!G10879)</f>
        <v>-</v>
      </c>
      <c r="C5" t="s">
        <v>15</v>
      </c>
      <c r="D5" s="20" t="s">
        <v>13</v>
      </c>
      <c r="E5" s="20" t="s">
        <v>20</v>
      </c>
      <c r="F5" s="20" t="s">
        <v>21</v>
      </c>
      <c r="G5" s="20" t="s">
        <v>13</v>
      </c>
      <c r="H5" s="35" t="str">
        <f>IF([1]Absolute!I10879="","-",IF($B9="","-",[1]Absolute!I10879))</f>
        <v>-</v>
      </c>
      <c r="I5" s="35" t="str">
        <f>IF([1]Absolute!J10879="","-",IF($B9="","-",[1]Absolute!J10879))</f>
        <v>-</v>
      </c>
      <c r="J5" s="22">
        <f>[1]Absolute!K10879</f>
        <v>63.27</v>
      </c>
      <c r="K5" s="22">
        <f>[1]Absolute!L10879</f>
        <v>84.3</v>
      </c>
      <c r="L5" s="2" t="str">
        <f t="shared" ref="L5:L18" si="0">IF(K5&gt;K4,"↑",IF(K5=K4,"→","↓"))</f>
        <v>→</v>
      </c>
    </row>
    <row r="6" spans="1:15" x14ac:dyDescent="0.2">
      <c r="A6" s="20" t="s">
        <v>12</v>
      </c>
      <c r="B6" t="str">
        <f>IF([1]Absolute!G10880="","-",[1]Absolute!G10880)</f>
        <v>-</v>
      </c>
      <c r="C6" t="s">
        <v>15</v>
      </c>
      <c r="D6" s="20" t="s">
        <v>13</v>
      </c>
      <c r="E6" s="41" t="s">
        <v>22</v>
      </c>
      <c r="F6" s="41" t="s">
        <v>23</v>
      </c>
      <c r="G6" s="20" t="s">
        <v>13</v>
      </c>
      <c r="H6" s="35" t="str">
        <f>IF([1]Absolute!I10880="","-",IF($B10="","-",[1]Absolute!I10880))</f>
        <v>-</v>
      </c>
      <c r="I6" s="35" t="str">
        <f>IF([1]Absolute!J10880="","-",IF($B10="","-",[1]Absolute!J10880))</f>
        <v>-</v>
      </c>
      <c r="J6" s="22">
        <f>[1]Absolute!K10880</f>
        <v>67</v>
      </c>
      <c r="K6" s="22">
        <f>[1]Absolute!L10880</f>
        <v>84.3</v>
      </c>
      <c r="L6" s="2" t="str">
        <f t="shared" si="0"/>
        <v>→</v>
      </c>
    </row>
    <row r="7" spans="1:15" x14ac:dyDescent="0.2">
      <c r="A7" s="20" t="s">
        <v>12</v>
      </c>
      <c r="B7" t="str">
        <f>IF([1]Absolute!G10881="","-",[1]Absolute!G10881)</f>
        <v>-</v>
      </c>
      <c r="C7" t="s">
        <v>15</v>
      </c>
      <c r="D7" s="20" t="s">
        <v>13</v>
      </c>
      <c r="E7" s="41" t="s">
        <v>26</v>
      </c>
      <c r="F7" s="41" t="s">
        <v>27</v>
      </c>
      <c r="G7" s="20" t="s">
        <v>13</v>
      </c>
      <c r="H7" s="35" t="str">
        <f>IF([1]Absolute!I10881="","-",IF($B11="","-",[1]Absolute!I10881))</f>
        <v>-</v>
      </c>
      <c r="I7" s="35" t="str">
        <f>IF([1]Absolute!J10881="","-",IF($B11="","-",[1]Absolute!J10881))</f>
        <v>-</v>
      </c>
      <c r="J7" s="22">
        <f>[1]Absolute!K10881</f>
        <v>62.4</v>
      </c>
      <c r="K7" s="22">
        <f>[1]Absolute!L10881</f>
        <v>84.3</v>
      </c>
      <c r="L7" s="2" t="str">
        <f t="shared" si="0"/>
        <v>→</v>
      </c>
    </row>
    <row r="8" spans="1:15" x14ac:dyDescent="0.2">
      <c r="A8" s="20" t="s">
        <v>12</v>
      </c>
      <c r="B8" t="str">
        <f>IF([1]Absolute!G10882="","-",[1]Absolute!G10882)</f>
        <v>-</v>
      </c>
      <c r="C8" t="s">
        <v>15</v>
      </c>
      <c r="D8" s="20" t="s">
        <v>13</v>
      </c>
      <c r="E8" s="41" t="s">
        <v>28</v>
      </c>
      <c r="F8" s="41" t="s">
        <v>29</v>
      </c>
      <c r="G8" s="20" t="s">
        <v>13</v>
      </c>
      <c r="H8" s="35" t="str">
        <f>IF([1]Absolute!I10882="","-",IF($B18="","-",[1]Absolute!I10882))</f>
        <v>-</v>
      </c>
      <c r="I8" s="35" t="str">
        <f>IF([1]Absolute!J10882="","-",IF($B18="","-",[1]Absolute!J10882))</f>
        <v>-</v>
      </c>
      <c r="J8" s="22">
        <f>[1]Absolute!K10882</f>
        <v>63.8</v>
      </c>
      <c r="K8" s="22">
        <f>[1]Absolute!L10882</f>
        <v>84.3</v>
      </c>
      <c r="L8" s="2" t="str">
        <f t="shared" si="0"/>
        <v>→</v>
      </c>
    </row>
    <row r="9" spans="1:15" x14ac:dyDescent="0.2">
      <c r="A9" s="20" t="s">
        <v>12</v>
      </c>
      <c r="B9" t="str">
        <f>IF([1]Absolute!G10883="","-",[1]Absolute!G10883)</f>
        <v>-</v>
      </c>
      <c r="C9" t="s">
        <v>15</v>
      </c>
      <c r="D9" s="20" t="s">
        <v>13</v>
      </c>
      <c r="E9" s="41" t="s">
        <v>30</v>
      </c>
      <c r="F9" s="41" t="s">
        <v>31</v>
      </c>
      <c r="G9" s="20" t="s">
        <v>13</v>
      </c>
      <c r="H9" s="35" t="str">
        <f>IF([1]Absolute!I10883="","-",IF($B20="","-",[1]Absolute!I10883))</f>
        <v>-</v>
      </c>
      <c r="I9" s="35" t="str">
        <f>IF([1]Absolute!J10883="","-",IF($B20="","-",[1]Absolute!J10883))</f>
        <v>-</v>
      </c>
      <c r="J9" s="22">
        <f>[1]Absolute!K10883</f>
        <v>68</v>
      </c>
      <c r="K9" s="22">
        <f>[1]Absolute!L10883</f>
        <v>84.3</v>
      </c>
      <c r="L9" s="2" t="str">
        <f t="shared" si="0"/>
        <v>→</v>
      </c>
    </row>
    <row r="10" spans="1:15" x14ac:dyDescent="0.2">
      <c r="A10" s="20" t="s">
        <v>12</v>
      </c>
      <c r="B10" t="str">
        <f>IF([1]Absolute!G10884="","-",[1]Absolute!G10884)</f>
        <v>-</v>
      </c>
      <c r="C10" t="s">
        <v>15</v>
      </c>
      <c r="D10" s="20" t="s">
        <v>13</v>
      </c>
      <c r="E10" s="41" t="s">
        <v>14</v>
      </c>
      <c r="F10" s="41" t="s">
        <v>32</v>
      </c>
      <c r="G10" s="20" t="s">
        <v>13</v>
      </c>
      <c r="H10" s="35" t="str">
        <f>IF([1]Absolute!I10884="","-",IF(#REF!="","-",[1]Absolute!I10884))</f>
        <v>-</v>
      </c>
      <c r="I10" s="35" t="str">
        <f>IF([1]Absolute!J10884="","-",IF(#REF!="","-",[1]Absolute!J10884))</f>
        <v>-</v>
      </c>
      <c r="J10" s="22">
        <f>[1]Absolute!K10884</f>
        <v>86</v>
      </c>
      <c r="K10" s="22">
        <f>[1]Absolute!L10884</f>
        <v>84.3</v>
      </c>
      <c r="L10" s="2" t="str">
        <f t="shared" si="0"/>
        <v>→</v>
      </c>
    </row>
    <row r="11" spans="1:15" x14ac:dyDescent="0.2">
      <c r="A11" s="20" t="s">
        <v>12</v>
      </c>
      <c r="B11" t="str">
        <f>IF([1]Absolute!G10885="","-",[1]Absolute!G10885)</f>
        <v>-</v>
      </c>
      <c r="C11" t="s">
        <v>15</v>
      </c>
      <c r="D11" s="20" t="s">
        <v>13</v>
      </c>
      <c r="E11" s="41" t="s">
        <v>83</v>
      </c>
      <c r="F11" s="41" t="s">
        <v>84</v>
      </c>
      <c r="G11" s="20" t="s">
        <v>13</v>
      </c>
      <c r="H11" s="35" t="str">
        <f>IF([1]Absolute!I10885="","-",IF(#REF!="","-",[1]Absolute!I10885))</f>
        <v>-</v>
      </c>
      <c r="I11" s="35" t="str">
        <f>IF([1]Absolute!J10885="","-",IF(#REF!="","-",[1]Absolute!J10885))</f>
        <v>-</v>
      </c>
      <c r="J11" s="22">
        <f>[1]Absolute!K10885</f>
        <v>89</v>
      </c>
      <c r="K11" s="22">
        <f>[1]Absolute!L10885</f>
        <v>111</v>
      </c>
      <c r="L11" s="2" t="str">
        <f t="shared" si="0"/>
        <v>↑</v>
      </c>
    </row>
    <row r="12" spans="1:15" x14ac:dyDescent="0.2">
      <c r="A12" s="20" t="s">
        <v>12</v>
      </c>
      <c r="B12" t="str">
        <f>IF([1]Absolute!G10886="","-",[1]Absolute!G10886)</f>
        <v>-</v>
      </c>
      <c r="C12" t="s">
        <v>15</v>
      </c>
      <c r="D12" s="20" t="s">
        <v>13</v>
      </c>
      <c r="E12" s="41" t="s">
        <v>35</v>
      </c>
      <c r="F12" s="41" t="s">
        <v>36</v>
      </c>
      <c r="G12" s="20" t="s">
        <v>13</v>
      </c>
      <c r="H12" s="35" t="str">
        <f>IF([1]Absolute!I10886="","-",IF(#REF!="","-",[1]Absolute!I10886))</f>
        <v>-</v>
      </c>
      <c r="I12" s="35" t="str">
        <f>IF([1]Absolute!J10886="","-",IF(#REF!="","-",[1]Absolute!J10886))</f>
        <v>-</v>
      </c>
      <c r="J12" s="22">
        <f>[1]Absolute!K10886</f>
        <v>94.4</v>
      </c>
      <c r="K12" s="22">
        <f>[1]Absolute!L10886</f>
        <v>111</v>
      </c>
      <c r="L12" s="2" t="str">
        <f t="shared" si="0"/>
        <v>→</v>
      </c>
    </row>
    <row r="13" spans="1:15" x14ac:dyDescent="0.2">
      <c r="A13" s="20" t="s">
        <v>12</v>
      </c>
      <c r="B13" t="str">
        <f>IF([1]Absolute!G10887="","-",[1]Absolute!G10887)</f>
        <v>-</v>
      </c>
      <c r="C13" t="s">
        <v>15</v>
      </c>
      <c r="D13" s="20" t="s">
        <v>13</v>
      </c>
      <c r="E13" s="41" t="s">
        <v>37</v>
      </c>
      <c r="F13" s="41" t="s">
        <v>38</v>
      </c>
      <c r="G13" s="20" t="s">
        <v>13</v>
      </c>
      <c r="H13" s="35" t="str">
        <f>IF([1]Absolute!I10887="","-",IF(#REF!="","-",[1]Absolute!I10887))</f>
        <v>-</v>
      </c>
      <c r="I13" s="35" t="str">
        <f>IF([1]Absolute!J10887="","-",IF(#REF!="","-",[1]Absolute!J10887))</f>
        <v>-</v>
      </c>
      <c r="J13" s="22">
        <f>[1]Absolute!K10887</f>
        <v>106</v>
      </c>
      <c r="K13" s="22">
        <f>[1]Absolute!L10887</f>
        <v>111</v>
      </c>
      <c r="L13" s="2" t="str">
        <f t="shared" si="0"/>
        <v>→</v>
      </c>
    </row>
    <row r="14" spans="1:15" x14ac:dyDescent="0.2">
      <c r="A14" s="20" t="s">
        <v>12</v>
      </c>
      <c r="B14" t="str">
        <f>IF([1]Absolute!G10888="","-",[1]Absolute!G10888)</f>
        <v>-</v>
      </c>
      <c r="C14" t="s">
        <v>15</v>
      </c>
      <c r="D14" s="20" t="s">
        <v>13</v>
      </c>
      <c r="E14" s="41" t="s">
        <v>85</v>
      </c>
      <c r="F14" s="41" t="s">
        <v>86</v>
      </c>
      <c r="G14" s="20" t="s">
        <v>13</v>
      </c>
      <c r="H14" s="35" t="str">
        <f>IF([1]Absolute!I10888="","-",IF(#REF!="","-",[1]Absolute!I10888))</f>
        <v>-</v>
      </c>
      <c r="I14" s="35" t="str">
        <f>IF([1]Absolute!J10888="","-",IF(#REF!="","-",[1]Absolute!J10888))</f>
        <v>-</v>
      </c>
      <c r="J14" s="22">
        <f>[1]Absolute!K10888</f>
        <v>175</v>
      </c>
      <c r="K14" s="22">
        <f>[1]Absolute!L10888</f>
        <v>223.2</v>
      </c>
      <c r="L14" s="2" t="str">
        <f t="shared" si="0"/>
        <v>↑</v>
      </c>
    </row>
    <row r="15" spans="1:15" x14ac:dyDescent="0.2">
      <c r="A15" s="20" t="s">
        <v>12</v>
      </c>
      <c r="B15" t="str">
        <f>IF([1]Absolute!G10889="","-",[1]Absolute!G10889)</f>
        <v>-</v>
      </c>
      <c r="C15" t="s">
        <v>15</v>
      </c>
      <c r="D15" s="20" t="s">
        <v>13</v>
      </c>
      <c r="E15" s="41" t="s">
        <v>43</v>
      </c>
      <c r="F15" s="41" t="s">
        <v>44</v>
      </c>
      <c r="G15" s="20" t="s">
        <v>13</v>
      </c>
      <c r="H15" s="35" t="str">
        <f>IF([1]Absolute!I10889="","-",IF(#REF!="","-",[1]Absolute!I10889))</f>
        <v>-</v>
      </c>
      <c r="I15" s="35" t="str">
        <f>IF([1]Absolute!J10889="","-",IF(#REF!="","-",[1]Absolute!J10889))</f>
        <v>-</v>
      </c>
      <c r="J15" s="22">
        <f>[1]Absolute!K10889</f>
        <v>173</v>
      </c>
      <c r="K15" s="22">
        <f>[1]Absolute!L10889</f>
        <v>223.2</v>
      </c>
      <c r="L15" s="2" t="str">
        <f t="shared" si="0"/>
        <v>→</v>
      </c>
    </row>
    <row r="16" spans="1:15" x14ac:dyDescent="0.2">
      <c r="A16" s="20" t="s">
        <v>12</v>
      </c>
      <c r="B16" t="str">
        <f>IF([1]Absolute!G10890="","-",[1]Absolute!G10890)</f>
        <v>-</v>
      </c>
      <c r="C16" t="s">
        <v>15</v>
      </c>
      <c r="D16" s="20" t="s">
        <v>13</v>
      </c>
      <c r="E16" s="41" t="s">
        <v>87</v>
      </c>
      <c r="F16" s="41" t="s">
        <v>88</v>
      </c>
      <c r="G16" s="20" t="s">
        <v>13</v>
      </c>
      <c r="H16" s="35" t="str">
        <f>IF([1]Absolute!I10890="","-",IF(#REF!="","-",[1]Absolute!I10890))</f>
        <v>-</v>
      </c>
      <c r="I16" s="35" t="str">
        <f>IF([1]Absolute!J10890="","-",IF(#REF!="","-",[1]Absolute!J10890))</f>
        <v>-</v>
      </c>
      <c r="J16" s="22">
        <f>[1]Absolute!K10890</f>
        <v>126</v>
      </c>
      <c r="K16" s="22">
        <f>[1]Absolute!L10890</f>
        <v>220.8</v>
      </c>
      <c r="L16" s="2" t="str">
        <f t="shared" si="0"/>
        <v>↓</v>
      </c>
    </row>
    <row r="17" spans="1:12" x14ac:dyDescent="0.2">
      <c r="A17" s="20" t="s">
        <v>12</v>
      </c>
      <c r="B17" t="str">
        <f>IF([1]Absolute!G10891="","-",[1]Absolute!G10891)</f>
        <v>-</v>
      </c>
      <c r="C17" t="s">
        <v>15</v>
      </c>
      <c r="D17" t="s">
        <v>13</v>
      </c>
      <c r="E17" s="60">
        <v>43297</v>
      </c>
      <c r="F17" s="60">
        <v>43298</v>
      </c>
      <c r="G17" t="s">
        <v>13</v>
      </c>
      <c r="H17" s="35" t="str">
        <f>IF([1]Absolute!I10891="","-",IF(#REF!="","-",[1]Absolute!I10891))</f>
        <v>-</v>
      </c>
      <c r="I17" s="35" t="str">
        <f>IF([1]Absolute!J10891="","-",IF(#REF!="","-",[1]Absolute!J10891))</f>
        <v>-</v>
      </c>
      <c r="J17" s="22">
        <f>[1]Absolute!K10891</f>
        <v>122</v>
      </c>
      <c r="K17" s="22">
        <f>[1]Absolute!L10891</f>
        <v>220.8</v>
      </c>
      <c r="L17" s="2" t="str">
        <f t="shared" si="0"/>
        <v>→</v>
      </c>
    </row>
    <row r="18" spans="1:12" x14ac:dyDescent="0.2">
      <c r="A18" s="20" t="s">
        <v>12</v>
      </c>
      <c r="B18" t="str">
        <f>IF([1]Absolute!G10892="","-",[1]Absolute!G10892)</f>
        <v>Hold</v>
      </c>
      <c r="C18" t="s">
        <v>45</v>
      </c>
      <c r="D18" s="20" t="s">
        <v>48</v>
      </c>
      <c r="E18" s="41" t="s">
        <v>13</v>
      </c>
      <c r="F18" s="41" t="s">
        <v>49</v>
      </c>
      <c r="G18" s="20" t="s">
        <v>89</v>
      </c>
      <c r="H18" s="35" t="e">
        <f>IF([1]Absolute!I10892="","-",IF(#REF!="","-",[1]Absolute!I10892))</f>
        <v>#REF!</v>
      </c>
      <c r="I18" s="35" t="e">
        <f>IF([1]Absolute!J10892="","-",IF(#REF!="","-",[1]Absolute!J10892))</f>
        <v>#REF!</v>
      </c>
      <c r="J18" s="22">
        <f>[1]Absolute!K10892</f>
        <v>166.5</v>
      </c>
      <c r="K18" s="22">
        <f>[1]Absolute!L10892</f>
        <v>165.4</v>
      </c>
      <c r="L18" s="2" t="str">
        <f t="shared" si="0"/>
        <v>↓</v>
      </c>
    </row>
    <row r="19" spans="1:12" x14ac:dyDescent="0.2">
      <c r="A19" s="20"/>
      <c r="D19" s="20"/>
      <c r="E19" s="41"/>
      <c r="F19" s="41"/>
      <c r="G19" s="20"/>
      <c r="H19" s="35"/>
      <c r="I19" s="35"/>
      <c r="J19" s="22"/>
      <c r="K19" s="22"/>
      <c r="L19" s="2"/>
    </row>
    <row r="20" spans="1:12" x14ac:dyDescent="0.2">
      <c r="K20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4">
    <tabColor rgb="FFFFFF00"/>
  </sheetPr>
  <dimension ref="A1:I20"/>
  <sheetViews>
    <sheetView workbookViewId="0">
      <selection activeCell="A21" sqref="A21:XFD57"/>
    </sheetView>
  </sheetViews>
  <sheetFormatPr defaultRowHeight="12.75" x14ac:dyDescent="0.2"/>
  <cols>
    <col min="1" max="1" width="16" bestFit="1" customWidth="1"/>
    <col min="2" max="2" width="25.5703125" bestFit="1" customWidth="1"/>
    <col min="3" max="3" width="3.42578125" bestFit="1" customWidth="1"/>
    <col min="4" max="4" width="11.5703125" bestFit="1" customWidth="1"/>
    <col min="5" max="5" width="15.7109375" bestFit="1" customWidth="1"/>
    <col min="6" max="6" width="20.42578125" bestFit="1" customWidth="1"/>
    <col min="7" max="7" width="22.28515625" bestFit="1" customWidth="1"/>
    <col min="8" max="8" width="23.5703125" bestFit="1" customWidth="1"/>
    <col min="9" max="9" width="20.85546875" bestFit="1" customWidth="1"/>
  </cols>
  <sheetData>
    <row r="1" spans="1:9" x14ac:dyDescent="0.2">
      <c r="A1" s="1" t="s">
        <v>64</v>
      </c>
      <c r="B1" s="1"/>
      <c r="D1" s="2"/>
      <c r="E1" s="2"/>
      <c r="F1" s="2"/>
      <c r="G1" s="2"/>
    </row>
    <row r="2" spans="1:9" x14ac:dyDescent="0.2">
      <c r="A2" s="3" t="s">
        <v>1</v>
      </c>
      <c r="B2" s="3" t="s">
        <v>52</v>
      </c>
      <c r="C2" s="3"/>
      <c r="D2" s="4" t="s">
        <v>3</v>
      </c>
      <c r="E2" s="4" t="s">
        <v>4</v>
      </c>
      <c r="F2" s="4" t="s">
        <v>5</v>
      </c>
      <c r="G2" s="4" t="s">
        <v>6</v>
      </c>
      <c r="H2" s="3" t="s">
        <v>9</v>
      </c>
      <c r="I2" s="3" t="s">
        <v>8</v>
      </c>
    </row>
    <row r="3" spans="1:9" x14ac:dyDescent="0.2">
      <c r="A3" s="5" t="s">
        <v>90</v>
      </c>
      <c r="B3" s="5"/>
      <c r="C3" s="5"/>
      <c r="D3" s="6"/>
      <c r="E3" s="6"/>
      <c r="F3" s="6"/>
      <c r="G3" s="6"/>
      <c r="H3" s="5"/>
      <c r="I3" s="5"/>
    </row>
    <row r="4" spans="1:9" x14ac:dyDescent="0.2">
      <c r="A4" t="str">
        <f>Playway!A4</f>
        <v>Tomasz Rodak</v>
      </c>
      <c r="B4" t="str">
        <f>IF([1]Relative!H10873="","-",[1]Relative!H10873)</f>
        <v>Overweight</v>
      </c>
      <c r="C4" t="s">
        <v>13</v>
      </c>
      <c r="D4" s="41">
        <v>42967</v>
      </c>
      <c r="E4" t="s">
        <v>13</v>
      </c>
      <c r="F4" t="str">
        <f>Playway!F4</f>
        <v>21.08.2017</v>
      </c>
      <c r="G4" s="20" t="s">
        <v>48</v>
      </c>
      <c r="H4" s="22">
        <f>Playway!J4</f>
        <v>56.1</v>
      </c>
      <c r="I4" s="35">
        <f>IF(B4="-","-",[1]Relative!J10873)</f>
        <v>2.1403466520614081</v>
      </c>
    </row>
    <row r="5" spans="1:9" x14ac:dyDescent="0.2">
      <c r="A5" t="str">
        <f>Playway!A5</f>
        <v>Tomasz Rodak</v>
      </c>
      <c r="B5" t="str">
        <f>IF([1]Relative!H10874="","-",[1]Relative!H10874)</f>
        <v>-</v>
      </c>
      <c r="C5" t="s">
        <v>15</v>
      </c>
      <c r="D5" s="20" t="s">
        <v>13</v>
      </c>
      <c r="E5" s="20" t="s">
        <v>20</v>
      </c>
      <c r="F5" t="str">
        <f>Playway!F5</f>
        <v>04.09.2017</v>
      </c>
      <c r="G5" s="20" t="s">
        <v>13</v>
      </c>
      <c r="H5" s="22">
        <f>Playway!J5</f>
        <v>63.27</v>
      </c>
      <c r="I5" s="35" t="str">
        <f>IF(B5="-","-",[1]Relative!J10874)</f>
        <v>-</v>
      </c>
    </row>
    <row r="6" spans="1:9" x14ac:dyDescent="0.2">
      <c r="A6" t="str">
        <f>Playway!A6</f>
        <v>Tomasz Rodak</v>
      </c>
      <c r="B6" t="str">
        <f>IF([1]Relative!H10875="","-",[1]Relative!H10875)</f>
        <v>-</v>
      </c>
      <c r="C6" t="s">
        <v>15</v>
      </c>
      <c r="D6" s="20" t="s">
        <v>13</v>
      </c>
      <c r="E6" s="41" t="s">
        <v>22</v>
      </c>
      <c r="F6" s="41" t="s">
        <v>23</v>
      </c>
      <c r="G6" s="20" t="s">
        <v>13</v>
      </c>
      <c r="H6" s="22">
        <f>Playway!J6</f>
        <v>67</v>
      </c>
      <c r="I6" s="35" t="str">
        <f>IF(B6="-","-",[1]Relative!J10875)</f>
        <v>-</v>
      </c>
    </row>
    <row r="7" spans="1:9" x14ac:dyDescent="0.2">
      <c r="A7" t="str">
        <f>Playway!A7</f>
        <v>Tomasz Rodak</v>
      </c>
      <c r="B7" t="str">
        <f>IF([1]Relative!H10876="","-",[1]Relative!H10876)</f>
        <v>-</v>
      </c>
      <c r="C7" t="s">
        <v>15</v>
      </c>
      <c r="D7" s="20" t="s">
        <v>13</v>
      </c>
      <c r="E7" s="41" t="s">
        <v>26</v>
      </c>
      <c r="F7" s="41" t="s">
        <v>27</v>
      </c>
      <c r="G7" s="20" t="s">
        <v>13</v>
      </c>
      <c r="H7" s="22">
        <f>Playway!J7</f>
        <v>62.4</v>
      </c>
      <c r="I7" s="35" t="str">
        <f>IF(B7="-","-",[1]Relative!J10876)</f>
        <v>-</v>
      </c>
    </row>
    <row r="8" spans="1:9" x14ac:dyDescent="0.2">
      <c r="A8" t="str">
        <f>Playway!A8</f>
        <v>Tomasz Rodak</v>
      </c>
      <c r="B8" t="str">
        <f>IF([1]Relative!H10877="","-",[1]Relative!H10877)</f>
        <v>-</v>
      </c>
      <c r="C8" t="s">
        <v>15</v>
      </c>
      <c r="D8" s="20" t="s">
        <v>13</v>
      </c>
      <c r="E8" s="41" t="s">
        <v>28</v>
      </c>
      <c r="F8" s="41" t="s">
        <v>29</v>
      </c>
      <c r="G8" s="20" t="s">
        <v>13</v>
      </c>
      <c r="H8" s="22">
        <f>Playway!J8</f>
        <v>63.8</v>
      </c>
      <c r="I8" s="35" t="str">
        <f>IF(B8="-","-",[1]Relative!J10877)</f>
        <v>-</v>
      </c>
    </row>
    <row r="9" spans="1:9" x14ac:dyDescent="0.2">
      <c r="A9" t="str">
        <f>Playway!A9</f>
        <v>Tomasz Rodak</v>
      </c>
      <c r="B9" t="str">
        <f>IF([1]Relative!H10878="","-",[1]Relative!H10878)</f>
        <v>-</v>
      </c>
      <c r="C9" t="s">
        <v>15</v>
      </c>
      <c r="D9" s="20" t="s">
        <v>13</v>
      </c>
      <c r="E9" s="41" t="s">
        <v>30</v>
      </c>
      <c r="F9" s="41" t="s">
        <v>31</v>
      </c>
      <c r="G9" s="20" t="s">
        <v>13</v>
      </c>
      <c r="H9" s="22">
        <f>Playway!J9</f>
        <v>68</v>
      </c>
      <c r="I9" s="35" t="str">
        <f>IF(B9="-","-",[1]Relative!J10878)</f>
        <v>-</v>
      </c>
    </row>
    <row r="10" spans="1:9" x14ac:dyDescent="0.2">
      <c r="A10" t="str">
        <f>Playway!A10</f>
        <v>Tomasz Rodak</v>
      </c>
      <c r="B10" t="str">
        <f>IF([1]Relative!H10879="","-",[1]Relative!H10879)</f>
        <v>-</v>
      </c>
      <c r="C10" t="s">
        <v>15</v>
      </c>
      <c r="D10" s="20" t="s">
        <v>13</v>
      </c>
      <c r="E10" s="41" t="s">
        <v>14</v>
      </c>
      <c r="F10" s="41" t="s">
        <v>32</v>
      </c>
      <c r="G10" s="20" t="s">
        <v>13</v>
      </c>
      <c r="H10" s="22">
        <f>Playway!J10</f>
        <v>86</v>
      </c>
      <c r="I10" s="35" t="str">
        <f>IF(B10="-","-",[1]Relative!J10879)</f>
        <v>-</v>
      </c>
    </row>
    <row r="11" spans="1:9" x14ac:dyDescent="0.2">
      <c r="A11" t="str">
        <f>Playway!A11</f>
        <v>Tomasz Rodak</v>
      </c>
      <c r="B11" t="str">
        <f>IF([1]Relative!H10880="","-",[1]Relative!H10880)</f>
        <v>-</v>
      </c>
      <c r="C11" t="s">
        <v>15</v>
      </c>
      <c r="D11" s="20" t="s">
        <v>13</v>
      </c>
      <c r="E11" s="41" t="s">
        <v>83</v>
      </c>
      <c r="F11" s="41" t="s">
        <v>84</v>
      </c>
      <c r="G11" s="20" t="s">
        <v>13</v>
      </c>
      <c r="H11" s="22">
        <f>Playway!J11</f>
        <v>89</v>
      </c>
      <c r="I11" s="35" t="str">
        <f>IF(B11="-","-",[1]Relative!J10880)</f>
        <v>-</v>
      </c>
    </row>
    <row r="12" spans="1:9" x14ac:dyDescent="0.2">
      <c r="A12" t="str">
        <f>Playway!A12</f>
        <v>Tomasz Rodak</v>
      </c>
      <c r="B12" t="str">
        <f>IF([1]Relative!H10881="","-",[1]Relative!H10881)</f>
        <v>-</v>
      </c>
      <c r="C12" t="s">
        <v>15</v>
      </c>
      <c r="D12" s="20" t="s">
        <v>13</v>
      </c>
      <c r="E12" s="41" t="s">
        <v>35</v>
      </c>
      <c r="F12" s="41" t="s">
        <v>36</v>
      </c>
      <c r="G12" s="20" t="s">
        <v>13</v>
      </c>
      <c r="H12" s="22">
        <f>Playway!J12</f>
        <v>94.4</v>
      </c>
      <c r="I12" s="35" t="str">
        <f>IF(B12="-","-",[1]Relative!J10881)</f>
        <v>-</v>
      </c>
    </row>
    <row r="13" spans="1:9" x14ac:dyDescent="0.2">
      <c r="A13" t="str">
        <f>Playway!A13</f>
        <v>Tomasz Rodak</v>
      </c>
      <c r="B13" t="str">
        <f>IF([1]Relative!H10882="","-",[1]Relative!H10882)</f>
        <v>-</v>
      </c>
      <c r="C13" t="s">
        <v>15</v>
      </c>
      <c r="D13" s="20" t="s">
        <v>13</v>
      </c>
      <c r="E13" s="41" t="s">
        <v>37</v>
      </c>
      <c r="F13" s="41" t="s">
        <v>38</v>
      </c>
      <c r="G13" s="20" t="s">
        <v>13</v>
      </c>
      <c r="H13" s="22">
        <f>Playway!J13</f>
        <v>106</v>
      </c>
      <c r="I13" s="35" t="str">
        <f>IF(B13="-","-",[1]Relative!J10882)</f>
        <v>-</v>
      </c>
    </row>
    <row r="14" spans="1:9" x14ac:dyDescent="0.2">
      <c r="A14" t="str">
        <f>Playway!A14</f>
        <v>Tomasz Rodak</v>
      </c>
      <c r="B14" t="str">
        <f>IF([1]Relative!H10883="","-",[1]Relative!H10883)</f>
        <v>-</v>
      </c>
      <c r="C14" t="s">
        <v>15</v>
      </c>
      <c r="D14" s="20" t="s">
        <v>13</v>
      </c>
      <c r="E14" s="41" t="s">
        <v>85</v>
      </c>
      <c r="F14" s="41" t="s">
        <v>86</v>
      </c>
      <c r="G14" s="20" t="s">
        <v>13</v>
      </c>
      <c r="H14" s="22">
        <f>Playway!J14</f>
        <v>175</v>
      </c>
      <c r="I14" s="35" t="str">
        <f>IF(B14="-","-",[1]Relative!J10883)</f>
        <v>-</v>
      </c>
    </row>
    <row r="15" spans="1:9" x14ac:dyDescent="0.2">
      <c r="A15" t="str">
        <f>Playway!A15</f>
        <v>Tomasz Rodak</v>
      </c>
      <c r="B15" t="str">
        <f>IF([1]Relative!H10884="","-",[1]Relative!H10884)</f>
        <v>-</v>
      </c>
      <c r="C15" t="s">
        <v>15</v>
      </c>
      <c r="D15" s="20" t="s">
        <v>13</v>
      </c>
      <c r="E15" s="41" t="s">
        <v>43</v>
      </c>
      <c r="F15" s="41" t="s">
        <v>44</v>
      </c>
      <c r="G15" s="20" t="s">
        <v>13</v>
      </c>
      <c r="H15" s="22">
        <f>Playway!J15</f>
        <v>173</v>
      </c>
      <c r="I15" s="35" t="str">
        <f>IF(B15="-","-",[1]Relative!J10884)</f>
        <v>-</v>
      </c>
    </row>
    <row r="16" spans="1:9" x14ac:dyDescent="0.2">
      <c r="A16" t="str">
        <f>Playway!A16</f>
        <v>Tomasz Rodak</v>
      </c>
      <c r="B16" t="str">
        <f>IF([1]Relative!H10885="","-",[1]Relative!H10885)</f>
        <v>-</v>
      </c>
      <c r="C16" t="s">
        <v>15</v>
      </c>
      <c r="D16" s="20" t="s">
        <v>13</v>
      </c>
      <c r="E16" s="41" t="s">
        <v>87</v>
      </c>
      <c r="F16" s="41" t="s">
        <v>88</v>
      </c>
      <c r="G16" s="20" t="s">
        <v>13</v>
      </c>
      <c r="H16" s="22">
        <f>Playway!J16</f>
        <v>126</v>
      </c>
      <c r="I16" s="35" t="str">
        <f>IF(B16="-","-",[1]Relative!J10885)</f>
        <v>-</v>
      </c>
    </row>
    <row r="17" spans="1:9" x14ac:dyDescent="0.2">
      <c r="A17" t="str">
        <f>Playway!A17</f>
        <v>Tomasz Rodak</v>
      </c>
      <c r="B17" t="str">
        <f>IF([1]Relative!H10886="","-",[1]Relative!H10886)</f>
        <v>-</v>
      </c>
      <c r="C17" t="s">
        <v>15</v>
      </c>
      <c r="D17" t="s">
        <v>13</v>
      </c>
      <c r="E17" s="60">
        <v>43297</v>
      </c>
      <c r="F17" s="60">
        <v>43298</v>
      </c>
      <c r="G17" t="s">
        <v>13</v>
      </c>
      <c r="H17" s="22">
        <f>Playway!J17</f>
        <v>122</v>
      </c>
      <c r="I17" s="35" t="str">
        <f>IF(B17="-","-",[1]Relative!J10886)</f>
        <v>-</v>
      </c>
    </row>
    <row r="18" spans="1:9" x14ac:dyDescent="0.2">
      <c r="A18" t="str">
        <f>Playway!A18</f>
        <v>Tomasz Rodak</v>
      </c>
      <c r="B18" t="str">
        <f>IF([1]Relative!H10887="","-",[1]Relative!H10887)</f>
        <v>Overweight</v>
      </c>
      <c r="C18" t="s">
        <v>15</v>
      </c>
      <c r="D18" s="20" t="s">
        <v>48</v>
      </c>
      <c r="E18" s="41" t="s">
        <v>13</v>
      </c>
      <c r="F18" s="41" t="s">
        <v>49</v>
      </c>
      <c r="G18" s="20" t="s">
        <v>89</v>
      </c>
      <c r="H18" s="22">
        <f>Playway!J18</f>
        <v>166.5</v>
      </c>
      <c r="I18" s="35" t="str">
        <f>IF(B18="-","-",[1]Relative!J10887)</f>
        <v>-</v>
      </c>
    </row>
    <row r="19" spans="1:9" x14ac:dyDescent="0.2">
      <c r="D19" s="20"/>
      <c r="E19" s="41"/>
      <c r="F19" s="41"/>
      <c r="G19" s="20"/>
      <c r="H19" s="22"/>
      <c r="I19" s="35"/>
    </row>
    <row r="20" spans="1:9" x14ac:dyDescent="0.2">
      <c r="D20" s="37"/>
      <c r="E20" s="20"/>
      <c r="F20" s="20"/>
      <c r="G20" s="20"/>
      <c r="H20" s="36"/>
      <c r="I20" s="3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4">
    <tabColor rgb="FFFFFF00"/>
  </sheetPr>
  <dimension ref="A1:L18"/>
  <sheetViews>
    <sheetView topLeftCell="A26" workbookViewId="0">
      <selection activeCell="A21" sqref="A21:XFD57"/>
    </sheetView>
  </sheetViews>
  <sheetFormatPr defaultRowHeight="12.75" x14ac:dyDescent="0.2"/>
  <cols>
    <col min="1" max="1" width="15.7109375" customWidth="1"/>
    <col min="2" max="2" width="17.85546875" customWidth="1"/>
    <col min="3" max="3" width="3.28515625" customWidth="1"/>
    <col min="4" max="4" width="14.7109375" customWidth="1"/>
    <col min="5" max="6" width="16.42578125" customWidth="1"/>
    <col min="7" max="7" width="19" customWidth="1"/>
    <col min="8" max="8" width="13.85546875" customWidth="1"/>
    <col min="9" max="9" width="25" customWidth="1"/>
    <col min="10" max="10" width="23.28515625" customWidth="1"/>
    <col min="11" max="11" width="16.140625" customWidth="1"/>
    <col min="12" max="12" width="4.140625" customWidth="1"/>
    <col min="13" max="13" width="9.140625" customWidth="1"/>
  </cols>
  <sheetData>
    <row r="1" spans="1:12" x14ac:dyDescent="0.2">
      <c r="A1" s="1" t="s">
        <v>61</v>
      </c>
      <c r="B1" s="1"/>
      <c r="D1" s="2"/>
      <c r="E1" s="2"/>
      <c r="F1" s="2"/>
      <c r="G1" s="2"/>
    </row>
    <row r="2" spans="1:12" x14ac:dyDescent="0.2">
      <c r="A2" s="3" t="s">
        <v>1</v>
      </c>
      <c r="B2" s="3" t="s">
        <v>2</v>
      </c>
      <c r="C2" s="3"/>
      <c r="D2" s="4" t="s">
        <v>3</v>
      </c>
      <c r="E2" s="4" t="s">
        <v>4</v>
      </c>
      <c r="F2" s="4" t="s">
        <v>5</v>
      </c>
      <c r="G2" s="4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0"/>
    </row>
    <row r="3" spans="1:12" x14ac:dyDescent="0.2">
      <c r="A3" s="5" t="s">
        <v>91</v>
      </c>
      <c r="B3" s="5"/>
      <c r="C3" s="5"/>
      <c r="D3" s="6"/>
      <c r="E3" s="6"/>
      <c r="F3" s="6"/>
      <c r="G3" s="6"/>
      <c r="H3" s="5"/>
      <c r="I3" s="5"/>
      <c r="J3" s="5"/>
      <c r="K3" s="5"/>
      <c r="L3" s="31"/>
    </row>
    <row r="4" spans="1:12" x14ac:dyDescent="0.2">
      <c r="A4" s="56" t="s">
        <v>12</v>
      </c>
      <c r="B4" s="56" t="s">
        <v>99</v>
      </c>
      <c r="C4" s="56" t="s">
        <v>15</v>
      </c>
      <c r="D4" s="20" t="s">
        <v>13</v>
      </c>
      <c r="E4" s="20" t="s">
        <v>20</v>
      </c>
      <c r="F4" s="20" t="s">
        <v>21</v>
      </c>
      <c r="G4" s="56" t="s">
        <v>22</v>
      </c>
      <c r="H4" s="57" t="str">
        <f>IF([1]Absolute!I1088="","-",IF($B5="","-",[1]Absolute!I1088))</f>
        <v>-</v>
      </c>
      <c r="I4" s="57" t="str">
        <f>IF([1]Absolute!J1088="","-",IF($B5="","-",[1]Absolute!J1088))</f>
        <v>-</v>
      </c>
      <c r="J4" s="58">
        <f>[1]Absolute!K1088</f>
        <v>58.11</v>
      </c>
      <c r="K4" s="58">
        <f>[1]Absolute!L1088</f>
        <v>77.2</v>
      </c>
      <c r="L4" s="9" t="s">
        <v>15</v>
      </c>
    </row>
    <row r="5" spans="1:12" x14ac:dyDescent="0.2">
      <c r="A5" s="56" t="s">
        <v>12</v>
      </c>
      <c r="B5" s="56" t="str">
        <f>IF([1]Absolute!G1089="","-",[1]Absolute!G1089)</f>
        <v>Buy</v>
      </c>
      <c r="C5" s="56" t="s">
        <v>15</v>
      </c>
      <c r="D5" s="20" t="s">
        <v>22</v>
      </c>
      <c r="E5" s="20" t="s">
        <v>13</v>
      </c>
      <c r="F5" s="20" t="s">
        <v>23</v>
      </c>
      <c r="G5" s="56" t="s">
        <v>65</v>
      </c>
      <c r="H5" s="57">
        <f>IF([1]Absolute!I1089="","-",IF($B6="","-",[1]Absolute!I1089))</f>
        <v>-0.37900355871886127</v>
      </c>
      <c r="I5" s="57">
        <f>IF([1]Absolute!J1089="","-",IF($B6="","-",[1]Absolute!J1089))</f>
        <v>-0.31809471450828419</v>
      </c>
      <c r="J5" s="58">
        <f>[1]Absolute!K1089</f>
        <v>56.2</v>
      </c>
      <c r="K5" s="58">
        <f>[1]Absolute!L1089</f>
        <v>77.2</v>
      </c>
      <c r="L5" s="9" t="str">
        <f t="shared" ref="L5:L18" si="0">IF(K5&gt;K4,"↑",IF(K5=K4,"→","↓"))</f>
        <v>→</v>
      </c>
    </row>
    <row r="6" spans="1:12" x14ac:dyDescent="0.2">
      <c r="A6" s="56" t="s">
        <v>12</v>
      </c>
      <c r="B6" s="56" t="str">
        <f>IF([1]Absolute!G1090="","-",[1]Absolute!G1090)</f>
        <v>-</v>
      </c>
      <c r="C6" s="56" t="s">
        <v>15</v>
      </c>
      <c r="D6" s="20" t="s">
        <v>13</v>
      </c>
      <c r="E6" s="20" t="s">
        <v>26</v>
      </c>
      <c r="F6" s="20" t="s">
        <v>27</v>
      </c>
      <c r="G6" s="56" t="s">
        <v>13</v>
      </c>
      <c r="H6" s="57" t="str">
        <f>IF([1]Absolute!I1090="","-",IF($B8="","-",[1]Absolute!I1090))</f>
        <v>-</v>
      </c>
      <c r="I6" s="57" t="str">
        <f>IF([1]Absolute!J1090="","-",IF($B8="","-",[1]Absolute!J1090))</f>
        <v>-</v>
      </c>
      <c r="J6" s="58">
        <f>[1]Absolute!K1090</f>
        <v>48.99</v>
      </c>
      <c r="K6" s="58">
        <f>[1]Absolute!L1090</f>
        <v>77.2</v>
      </c>
      <c r="L6" s="9" t="str">
        <f t="shared" si="0"/>
        <v>→</v>
      </c>
    </row>
    <row r="7" spans="1:12" x14ac:dyDescent="0.2">
      <c r="A7" s="56" t="s">
        <v>12</v>
      </c>
      <c r="B7" s="56" t="str">
        <f>IF([1]Absolute!G1091="","-",[1]Absolute!G1091)</f>
        <v>-</v>
      </c>
      <c r="C7" s="56" t="s">
        <v>15</v>
      </c>
      <c r="D7" s="20" t="s">
        <v>13</v>
      </c>
      <c r="E7" s="20" t="s">
        <v>28</v>
      </c>
      <c r="F7" s="20" t="s">
        <v>29</v>
      </c>
      <c r="G7" s="56" t="s">
        <v>13</v>
      </c>
      <c r="H7" s="57" t="str">
        <f>IF([1]Absolute!I1091="","-",IF($B11="","-",[1]Absolute!I1091))</f>
        <v>-</v>
      </c>
      <c r="I7" s="57" t="str">
        <f>IF([1]Absolute!J1091="","-",IF($B11="","-",[1]Absolute!J1091))</f>
        <v>-</v>
      </c>
      <c r="J7" s="58">
        <f>[1]Absolute!K1091</f>
        <v>43</v>
      </c>
      <c r="K7" s="58">
        <f>[1]Absolute!L1091</f>
        <v>65.900000000000006</v>
      </c>
      <c r="L7" s="9" t="str">
        <f t="shared" si="0"/>
        <v>↓</v>
      </c>
    </row>
    <row r="8" spans="1:12" x14ac:dyDescent="0.2">
      <c r="A8" s="56" t="s">
        <v>12</v>
      </c>
      <c r="B8" s="56" t="str">
        <f>IF([1]Absolute!G1092="","-",[1]Absolute!G1092)</f>
        <v>-</v>
      </c>
      <c r="C8" s="56" t="s">
        <v>15</v>
      </c>
      <c r="D8" s="20" t="s">
        <v>13</v>
      </c>
      <c r="E8" s="20" t="s">
        <v>30</v>
      </c>
      <c r="F8" s="20" t="s">
        <v>31</v>
      </c>
      <c r="G8" s="56" t="s">
        <v>13</v>
      </c>
      <c r="H8" s="57" t="str">
        <f>IF([1]Absolute!I1092="","-",IF($B17="","-",[1]Absolute!I1092))</f>
        <v>-</v>
      </c>
      <c r="I8" s="57" t="str">
        <f>IF([1]Absolute!J1092="","-",IF($B17="","-",[1]Absolute!J1092))</f>
        <v>-</v>
      </c>
      <c r="J8" s="58">
        <f>[1]Absolute!K1092</f>
        <v>45</v>
      </c>
      <c r="K8" s="58">
        <f>[1]Absolute!L1092</f>
        <v>65.900000000000006</v>
      </c>
      <c r="L8" s="9" t="str">
        <f t="shared" si="0"/>
        <v>→</v>
      </c>
    </row>
    <row r="9" spans="1:12" x14ac:dyDescent="0.2">
      <c r="A9" s="56" t="s">
        <v>12</v>
      </c>
      <c r="B9" s="56" t="str">
        <f>IF([1]Absolute!G1093="","-",[1]Absolute!G1093)</f>
        <v>-</v>
      </c>
      <c r="C9" s="56" t="s">
        <v>15</v>
      </c>
      <c r="D9" s="20" t="s">
        <v>13</v>
      </c>
      <c r="E9" s="20" t="s">
        <v>14</v>
      </c>
      <c r="F9" s="20" t="s">
        <v>32</v>
      </c>
      <c r="G9" s="56" t="s">
        <v>13</v>
      </c>
      <c r="H9" s="57" t="str">
        <f>IF([1]Absolute!I1093="","-",IF($B19="","-",[1]Absolute!I1093))</f>
        <v>-</v>
      </c>
      <c r="I9" s="57" t="str">
        <f>IF([1]Absolute!J1093="","-",IF($B19="","-",[1]Absolute!J1093))</f>
        <v>-</v>
      </c>
      <c r="J9" s="58">
        <f>[1]Absolute!K1093</f>
        <v>41.3</v>
      </c>
      <c r="K9" s="58">
        <f>[1]Absolute!L1093</f>
        <v>65.900000000000006</v>
      </c>
      <c r="L9" s="9" t="str">
        <f t="shared" si="0"/>
        <v>→</v>
      </c>
    </row>
    <row r="10" spans="1:12" x14ac:dyDescent="0.2">
      <c r="A10" s="56" t="s">
        <v>12</v>
      </c>
      <c r="B10" s="56" t="str">
        <f>IF([1]Absolute!G1094="","-",[1]Absolute!G1094)</f>
        <v>-</v>
      </c>
      <c r="C10" s="56" t="s">
        <v>15</v>
      </c>
      <c r="D10" s="20" t="s">
        <v>13</v>
      </c>
      <c r="E10" s="61" t="s">
        <v>35</v>
      </c>
      <c r="F10" s="61" t="s">
        <v>36</v>
      </c>
      <c r="G10" s="56" t="s">
        <v>13</v>
      </c>
      <c r="H10" s="57" t="str">
        <f>IF([1]Absolute!I1094="","-",IF($B20="","-",[1]Absolute!I1094))</f>
        <v>-</v>
      </c>
      <c r="I10" s="57" t="str">
        <f>IF([1]Absolute!J1094="","-",IF($B20="","-",[1]Absolute!J1094))</f>
        <v>-</v>
      </c>
      <c r="J10" s="58">
        <f>[1]Absolute!K1094</f>
        <v>41</v>
      </c>
      <c r="K10" s="58">
        <f>[1]Absolute!L1094</f>
        <v>65.900000000000006</v>
      </c>
      <c r="L10" s="9" t="str">
        <f t="shared" si="0"/>
        <v>→</v>
      </c>
    </row>
    <row r="11" spans="1:12" x14ac:dyDescent="0.2">
      <c r="A11" s="56" t="s">
        <v>12</v>
      </c>
      <c r="B11" s="56" t="str">
        <f>IF([1]Absolute!G1095="","-",[1]Absolute!G1095)</f>
        <v>-</v>
      </c>
      <c r="C11" s="56" t="s">
        <v>15</v>
      </c>
      <c r="D11" s="20" t="s">
        <v>13</v>
      </c>
      <c r="E11" s="20" t="s">
        <v>92</v>
      </c>
      <c r="F11" s="20" t="s">
        <v>93</v>
      </c>
      <c r="G11" s="56" t="s">
        <v>13</v>
      </c>
      <c r="H11" s="57" t="str">
        <f>IF([1]Absolute!I1095="","-",IF(#REF!="","-",[1]Absolute!I1095))</f>
        <v>-</v>
      </c>
      <c r="I11" s="57" t="str">
        <f>IF([1]Absolute!J1095="","-",IF(#REF!="","-",[1]Absolute!J1095))</f>
        <v>-</v>
      </c>
      <c r="J11" s="58">
        <f>[1]Absolute!K1095</f>
        <v>42.8</v>
      </c>
      <c r="K11" s="58">
        <f>[1]Absolute!L1095</f>
        <v>53.7</v>
      </c>
      <c r="L11" s="9" t="str">
        <f t="shared" si="0"/>
        <v>↓</v>
      </c>
    </row>
    <row r="12" spans="1:12" x14ac:dyDescent="0.2">
      <c r="A12" s="56" t="s">
        <v>12</v>
      </c>
      <c r="B12" s="56" t="str">
        <f>IF([1]Absolute!G1096="","-",[1]Absolute!G1096)</f>
        <v>-</v>
      </c>
      <c r="C12" s="56" t="s">
        <v>15</v>
      </c>
      <c r="D12" s="20" t="s">
        <v>13</v>
      </c>
      <c r="E12" s="20" t="s">
        <v>94</v>
      </c>
      <c r="F12" s="20" t="s">
        <v>68</v>
      </c>
      <c r="G12" s="56" t="s">
        <v>13</v>
      </c>
      <c r="H12" s="57" t="str">
        <f>IF([1]Absolute!I1096="","-",IF(#REF!="","-",[1]Absolute!I1096))</f>
        <v>-</v>
      </c>
      <c r="I12" s="57" t="str">
        <f>IF([1]Absolute!J1096="","-",IF(#REF!="","-",[1]Absolute!J1096))</f>
        <v>-</v>
      </c>
      <c r="J12" s="58">
        <f>[1]Absolute!K1096</f>
        <v>40.200000000000003</v>
      </c>
      <c r="K12" s="58">
        <f>[1]Absolute!L1096</f>
        <v>53.7</v>
      </c>
      <c r="L12" s="9" t="str">
        <f t="shared" si="0"/>
        <v>→</v>
      </c>
    </row>
    <row r="13" spans="1:12" x14ac:dyDescent="0.2">
      <c r="A13" s="56" t="s">
        <v>12</v>
      </c>
      <c r="B13" s="56" t="str">
        <f>IF([1]Absolute!G1097="","-",[1]Absolute!G1097)</f>
        <v>-</v>
      </c>
      <c r="C13" s="56" t="s">
        <v>15</v>
      </c>
      <c r="D13" s="20" t="s">
        <v>13</v>
      </c>
      <c r="E13" s="20" t="s">
        <v>37</v>
      </c>
      <c r="F13" s="20" t="s">
        <v>38</v>
      </c>
      <c r="G13" s="56" t="s">
        <v>13</v>
      </c>
      <c r="H13" s="57" t="str">
        <f>IF([1]Absolute!I1097="","-",IF(#REF!="","-",[1]Absolute!I1097))</f>
        <v>-</v>
      </c>
      <c r="I13" s="57" t="str">
        <f>IF([1]Absolute!J1097="","-",IF(#REF!="","-",[1]Absolute!J1097))</f>
        <v>-</v>
      </c>
      <c r="J13" s="58">
        <f>[1]Absolute!K1097</f>
        <v>32.5</v>
      </c>
      <c r="K13" s="58">
        <f>[1]Absolute!L1097</f>
        <v>53.7</v>
      </c>
      <c r="L13" s="9" t="str">
        <f t="shared" si="0"/>
        <v>→</v>
      </c>
    </row>
    <row r="14" spans="1:12" x14ac:dyDescent="0.2">
      <c r="A14" s="56" t="s">
        <v>12</v>
      </c>
      <c r="B14" s="56" t="str">
        <f>IF([1]Absolute!G1098="","-",[1]Absolute!G1098)</f>
        <v>-</v>
      </c>
      <c r="C14" s="56" t="s">
        <v>15</v>
      </c>
      <c r="D14" s="20" t="s">
        <v>13</v>
      </c>
      <c r="E14" s="20" t="s">
        <v>43</v>
      </c>
      <c r="F14" s="20" t="s">
        <v>44</v>
      </c>
      <c r="G14" s="56" t="s">
        <v>13</v>
      </c>
      <c r="H14" s="57" t="str">
        <f>IF([1]Absolute!I1098="","-",IF(#REF!="","-",[1]Absolute!I1098))</f>
        <v>-</v>
      </c>
      <c r="I14" s="57" t="str">
        <f>IF([1]Absolute!J1098="","-",IF(#REF!="","-",[1]Absolute!J1098))</f>
        <v>-</v>
      </c>
      <c r="J14" s="58">
        <f>[1]Absolute!K1098</f>
        <v>34</v>
      </c>
      <c r="K14" s="58">
        <f>[1]Absolute!L1098</f>
        <v>53.7</v>
      </c>
      <c r="L14" s="9" t="str">
        <f t="shared" si="0"/>
        <v>→</v>
      </c>
    </row>
    <row r="15" spans="1:12" x14ac:dyDescent="0.2">
      <c r="A15" s="56" t="s">
        <v>12</v>
      </c>
      <c r="B15" s="56" t="str">
        <f>IF([1]Absolute!G1099="","-",[1]Absolute!G1099)</f>
        <v>-</v>
      </c>
      <c r="C15" s="56" t="s">
        <v>15</v>
      </c>
      <c r="D15" s="20" t="s">
        <v>13</v>
      </c>
      <c r="E15" s="20" t="s">
        <v>95</v>
      </c>
      <c r="F15" s="20" t="s">
        <v>74</v>
      </c>
      <c r="G15" s="56" t="s">
        <v>13</v>
      </c>
      <c r="H15" s="57" t="str">
        <f>IF([1]Absolute!I1099="","-",IF(#REF!="","-",[1]Absolute!I1099))</f>
        <v>-</v>
      </c>
      <c r="I15" s="57" t="str">
        <f>IF([1]Absolute!J1099="","-",IF(#REF!="","-",[1]Absolute!J1099))</f>
        <v>-</v>
      </c>
      <c r="J15" s="58">
        <f>[1]Absolute!K1099</f>
        <v>32.9</v>
      </c>
      <c r="K15" s="58">
        <f>[1]Absolute!L1099</f>
        <v>50.7</v>
      </c>
      <c r="L15" s="9" t="str">
        <f t="shared" si="0"/>
        <v>↓</v>
      </c>
    </row>
    <row r="16" spans="1:12" x14ac:dyDescent="0.2">
      <c r="A16" s="56" t="s">
        <v>12</v>
      </c>
      <c r="B16" s="56" t="str">
        <f>IF([1]Absolute!G1100="","-",[1]Absolute!G1100)</f>
        <v>-</v>
      </c>
      <c r="C16" s="56" t="s">
        <v>15</v>
      </c>
      <c r="D16" s="20" t="s">
        <v>13</v>
      </c>
      <c r="E16" s="60">
        <v>43297</v>
      </c>
      <c r="F16" s="60">
        <v>43298</v>
      </c>
      <c r="G16" s="56" t="s">
        <v>13</v>
      </c>
      <c r="H16" s="57" t="str">
        <f>IF([1]Absolute!I1100="","-",IF(#REF!="","-",[1]Absolute!I1100))</f>
        <v>-</v>
      </c>
      <c r="I16" s="57" t="str">
        <f>IF([1]Absolute!J1100="","-",IF(#REF!="","-",[1]Absolute!J1100))</f>
        <v>-</v>
      </c>
      <c r="J16" s="58">
        <f>[1]Absolute!K1100</f>
        <v>32.5</v>
      </c>
      <c r="K16" s="58">
        <f>[1]Absolute!L1100</f>
        <v>50.7</v>
      </c>
      <c r="L16" s="9" t="str">
        <f t="shared" si="0"/>
        <v>→</v>
      </c>
    </row>
    <row r="17" spans="1:12" x14ac:dyDescent="0.2">
      <c r="A17" s="56" t="s">
        <v>12</v>
      </c>
      <c r="B17" s="56" t="str">
        <f>IF([1]Absolute!G1101="","-",[1]Absolute!G1101)</f>
        <v>-</v>
      </c>
      <c r="C17" s="56" t="s">
        <v>15</v>
      </c>
      <c r="D17" s="20" t="s">
        <v>13</v>
      </c>
      <c r="E17" s="20" t="s">
        <v>96</v>
      </c>
      <c r="F17" s="20" t="s">
        <v>48</v>
      </c>
      <c r="G17" s="56" t="s">
        <v>13</v>
      </c>
      <c r="H17" s="57" t="str">
        <f>IF([1]Absolute!I1101="","-",IF(#REF!="","-",[1]Absolute!I1101))</f>
        <v>-</v>
      </c>
      <c r="I17" s="57" t="str">
        <f>IF([1]Absolute!J1101="","-",IF(#REF!="","-",[1]Absolute!J1101))</f>
        <v>-</v>
      </c>
      <c r="J17" s="58">
        <f>[1]Absolute!K1101</f>
        <v>32</v>
      </c>
      <c r="K17" s="58">
        <f>[1]Absolute!L1101</f>
        <v>37.299999999999997</v>
      </c>
      <c r="L17" s="9" t="str">
        <f t="shared" si="0"/>
        <v>↓</v>
      </c>
    </row>
    <row r="18" spans="1:12" x14ac:dyDescent="0.2">
      <c r="A18" s="56" t="s">
        <v>12</v>
      </c>
      <c r="B18" s="56" t="str">
        <f>IF([1]Absolute!G1102="","-",[1]Absolute!G1102)</f>
        <v>-</v>
      </c>
      <c r="C18" s="56" t="s">
        <v>15</v>
      </c>
      <c r="D18" s="20" t="s">
        <v>13</v>
      </c>
      <c r="E18" s="20" t="s">
        <v>48</v>
      </c>
      <c r="F18" s="20" t="s">
        <v>49</v>
      </c>
      <c r="G18" s="56" t="s">
        <v>13</v>
      </c>
      <c r="H18" s="57" t="str">
        <f>IF([1]Absolute!I1102="","-",IF(#REF!="","-",[1]Absolute!I1102))</f>
        <v>-</v>
      </c>
      <c r="I18" s="57" t="str">
        <f>IF([1]Absolute!J1102="","-",IF(#REF!="","-",[1]Absolute!J1102))</f>
        <v>-</v>
      </c>
      <c r="J18" s="58">
        <f>[1]Absolute!K1102</f>
        <v>31.9</v>
      </c>
      <c r="K18" s="58">
        <f>[1]Absolute!L1102</f>
        <v>37.299999999999997</v>
      </c>
      <c r="L18" s="9" t="str">
        <f t="shared" si="0"/>
        <v>→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5">
    <tabColor rgb="FFFFFF00"/>
  </sheetPr>
  <dimension ref="A1:I18"/>
  <sheetViews>
    <sheetView topLeftCell="A31" workbookViewId="0">
      <selection activeCell="A21" sqref="A21:XFD57"/>
    </sheetView>
  </sheetViews>
  <sheetFormatPr defaultRowHeight="12.75" x14ac:dyDescent="0.2"/>
  <cols>
    <col min="1" max="1" width="15.7109375" customWidth="1"/>
    <col min="2" max="2" width="27.28515625" customWidth="1"/>
    <col min="3" max="3" width="5.7109375" customWidth="1"/>
    <col min="4" max="4" width="10" customWidth="1"/>
    <col min="5" max="6" width="16.28515625" customWidth="1"/>
    <col min="7" max="7" width="23.140625" customWidth="1"/>
    <col min="8" max="8" width="25.5703125" customWidth="1"/>
    <col min="9" max="9" width="24" customWidth="1"/>
  </cols>
  <sheetData>
    <row r="1" spans="1:9" x14ac:dyDescent="0.2">
      <c r="A1" s="1" t="s">
        <v>64</v>
      </c>
      <c r="B1" s="1"/>
      <c r="D1" s="2"/>
      <c r="E1" s="2"/>
      <c r="F1" s="2"/>
      <c r="G1" s="2"/>
    </row>
    <row r="2" spans="1:9" x14ac:dyDescent="0.2">
      <c r="A2" s="3" t="s">
        <v>1</v>
      </c>
      <c r="B2" s="3" t="s">
        <v>52</v>
      </c>
      <c r="C2" s="3"/>
      <c r="D2" s="4" t="s">
        <v>3</v>
      </c>
      <c r="E2" s="4" t="s">
        <v>4</v>
      </c>
      <c r="F2" s="4" t="s">
        <v>5</v>
      </c>
      <c r="G2" s="4" t="s">
        <v>6</v>
      </c>
      <c r="H2" s="3" t="s">
        <v>9</v>
      </c>
      <c r="I2" s="3" t="s">
        <v>8</v>
      </c>
    </row>
    <row r="3" spans="1:9" x14ac:dyDescent="0.2">
      <c r="A3" s="5" t="s">
        <v>91</v>
      </c>
      <c r="B3" s="5"/>
      <c r="C3" s="5"/>
      <c r="D3" s="6"/>
      <c r="E3" s="6"/>
      <c r="F3" s="6"/>
      <c r="G3" s="6"/>
      <c r="H3" s="5"/>
      <c r="I3" s="5"/>
    </row>
    <row r="4" spans="1:9" x14ac:dyDescent="0.2">
      <c r="A4" s="56" t="str">
        <f>Sanok!A4</f>
        <v>Tomasz Rodak</v>
      </c>
      <c r="B4" s="56" t="s">
        <v>72</v>
      </c>
      <c r="C4" s="20" t="s">
        <v>15</v>
      </c>
      <c r="D4" s="56" t="s">
        <v>13</v>
      </c>
      <c r="E4" s="59" t="s">
        <v>20</v>
      </c>
      <c r="F4" s="59" t="s">
        <v>21</v>
      </c>
      <c r="G4" s="56" t="s">
        <v>22</v>
      </c>
      <c r="H4" s="58">
        <f>Sanok!J4</f>
        <v>58.11</v>
      </c>
      <c r="I4" s="57">
        <f>IF(B4="-","-",IF(B5="","-",[1]Relative!J1087))</f>
        <v>0</v>
      </c>
    </row>
    <row r="5" spans="1:9" x14ac:dyDescent="0.2">
      <c r="A5" s="56" t="str">
        <f>Sanok!A5</f>
        <v>Tomasz Rodak</v>
      </c>
      <c r="B5" s="56" t="str">
        <f>IF([1]Relative!H1088="","-",[1]Relative!H1088)</f>
        <v>Neutral</v>
      </c>
      <c r="C5" s="20" t="s">
        <v>45</v>
      </c>
      <c r="D5" s="56" t="s">
        <v>22</v>
      </c>
      <c r="E5" s="59" t="s">
        <v>13</v>
      </c>
      <c r="F5" s="59" t="s">
        <v>23</v>
      </c>
      <c r="G5" s="56" t="s">
        <v>14</v>
      </c>
      <c r="H5" s="58">
        <f>Sanok!J5</f>
        <v>56.2</v>
      </c>
      <c r="I5" s="57">
        <f>IF(B5="-","-",IF(B6="","-",[1]Relative!J1088))</f>
        <v>-0.2381803122090953</v>
      </c>
    </row>
    <row r="6" spans="1:9" x14ac:dyDescent="0.2">
      <c r="A6" s="56" t="str">
        <f>Sanok!A6</f>
        <v>Tomasz Rodak</v>
      </c>
      <c r="B6" s="56" t="str">
        <f>IF([1]Relative!H1089="","-",[1]Relative!H1089)</f>
        <v>-</v>
      </c>
      <c r="C6" s="20" t="s">
        <v>15</v>
      </c>
      <c r="D6" s="56" t="s">
        <v>13</v>
      </c>
      <c r="E6" s="59" t="s">
        <v>26</v>
      </c>
      <c r="F6" s="59" t="s">
        <v>27</v>
      </c>
      <c r="G6" s="56" t="s">
        <v>13</v>
      </c>
      <c r="H6" s="58">
        <f>Sanok!J6</f>
        <v>48.99</v>
      </c>
      <c r="I6" s="57" t="str">
        <f>IF(B6="-","-",IF(B7="","-",[1]Relative!J1089))</f>
        <v>-</v>
      </c>
    </row>
    <row r="7" spans="1:9" x14ac:dyDescent="0.2">
      <c r="A7" s="56" t="str">
        <f>Sanok!A7</f>
        <v>Tomasz Rodak</v>
      </c>
      <c r="B7" s="56" t="str">
        <f>IF([1]Relative!H1090="","-",[1]Relative!H1090)</f>
        <v>-</v>
      </c>
      <c r="C7" s="20" t="s">
        <v>15</v>
      </c>
      <c r="D7" s="56" t="s">
        <v>13</v>
      </c>
      <c r="E7" s="59" t="s">
        <v>28</v>
      </c>
      <c r="F7" s="59" t="s">
        <v>29</v>
      </c>
      <c r="G7" s="56" t="s">
        <v>13</v>
      </c>
      <c r="H7" s="58">
        <f>Sanok!J7</f>
        <v>43</v>
      </c>
      <c r="I7" s="57" t="str">
        <f>IF(B7="-","-",IF(B8="","-",[1]Relative!J1090))</f>
        <v>-</v>
      </c>
    </row>
    <row r="8" spans="1:9" x14ac:dyDescent="0.2">
      <c r="A8" s="56" t="str">
        <f>Sanok!A8</f>
        <v>Tomasz Rodak</v>
      </c>
      <c r="B8" s="56" t="str">
        <f>IF([1]Relative!H1091="","-",[1]Relative!H1091)</f>
        <v>-</v>
      </c>
      <c r="C8" s="20" t="s">
        <v>15</v>
      </c>
      <c r="D8" s="56" t="s">
        <v>13</v>
      </c>
      <c r="E8" s="59" t="s">
        <v>30</v>
      </c>
      <c r="F8" s="59" t="s">
        <v>31</v>
      </c>
      <c r="G8" s="56" t="s">
        <v>13</v>
      </c>
      <c r="H8" s="58">
        <f>Sanok!J8</f>
        <v>45</v>
      </c>
      <c r="I8" s="57" t="str">
        <f>IF(B8="-","-",IF(B9="","-",[1]Relative!J1091))</f>
        <v>-</v>
      </c>
    </row>
    <row r="9" spans="1:9" x14ac:dyDescent="0.2">
      <c r="A9" s="56" t="str">
        <f>Sanok!A9</f>
        <v>Tomasz Rodak</v>
      </c>
      <c r="B9" s="56" t="str">
        <f>IF([1]Relative!H1092="","-",[1]Relative!H1092)</f>
        <v>Overweight</v>
      </c>
      <c r="C9" s="20" t="s">
        <v>55</v>
      </c>
      <c r="D9" s="56" t="s">
        <v>14</v>
      </c>
      <c r="E9" s="59" t="s">
        <v>13</v>
      </c>
      <c r="F9" s="59" t="s">
        <v>32</v>
      </c>
      <c r="G9" s="56" t="s">
        <v>94</v>
      </c>
      <c r="H9" s="58">
        <f>Sanok!J9</f>
        <v>41.3</v>
      </c>
      <c r="I9" s="57">
        <f>IF(B9="-","-",IF(B10="","-",[1]Relative!J1092))</f>
        <v>2.9095191898655726E-2</v>
      </c>
    </row>
    <row r="10" spans="1:9" x14ac:dyDescent="0.2">
      <c r="A10" s="56" t="str">
        <f>Sanok!A10</f>
        <v>Tomasz Rodak</v>
      </c>
      <c r="B10" s="56" t="str">
        <f>IF([1]Relative!H1093="","-",[1]Relative!H1093)</f>
        <v>-</v>
      </c>
      <c r="C10" s="20" t="s">
        <v>15</v>
      </c>
      <c r="D10" s="56" t="s">
        <v>13</v>
      </c>
      <c r="E10" s="62">
        <v>43171</v>
      </c>
      <c r="F10" s="62">
        <v>43172</v>
      </c>
      <c r="G10" s="56" t="s">
        <v>13</v>
      </c>
      <c r="H10" s="58">
        <f>Sanok!J10</f>
        <v>41</v>
      </c>
      <c r="I10" s="57" t="str">
        <f>IF(B10="-","-",IF(B11="","-",[1]Relative!J1093))</f>
        <v>-</v>
      </c>
    </row>
    <row r="11" spans="1:9" x14ac:dyDescent="0.2">
      <c r="A11" s="56" t="str">
        <f>Sanok!A11</f>
        <v>Tomasz Rodak</v>
      </c>
      <c r="B11" s="56" t="str">
        <f>IF([1]Relative!H1094="","-",[1]Relative!H1094)</f>
        <v>-</v>
      </c>
      <c r="C11" s="20" t="s">
        <v>15</v>
      </c>
      <c r="D11" s="56" t="s">
        <v>13</v>
      </c>
      <c r="E11" s="59" t="s">
        <v>92</v>
      </c>
      <c r="F11" s="59" t="s">
        <v>93</v>
      </c>
      <c r="G11" s="56" t="s">
        <v>13</v>
      </c>
      <c r="H11" s="58">
        <f>Sanok!J11</f>
        <v>42.8</v>
      </c>
      <c r="I11" s="57" t="str">
        <f>IF(B11="-","-",IF(B12="","-",[1]Relative!J1094))</f>
        <v>-</v>
      </c>
    </row>
    <row r="12" spans="1:9" x14ac:dyDescent="0.2">
      <c r="A12" s="56" t="str">
        <f>Sanok!A12</f>
        <v>Tomasz Rodak</v>
      </c>
      <c r="B12" s="56" t="str">
        <f>IF([1]Relative!H1095="","-",[1]Relative!H1095)</f>
        <v>Neutral</v>
      </c>
      <c r="C12" s="20" t="s">
        <v>45</v>
      </c>
      <c r="D12" s="56" t="s">
        <v>94</v>
      </c>
      <c r="E12" s="59" t="s">
        <v>13</v>
      </c>
      <c r="F12" s="59" t="s">
        <v>68</v>
      </c>
      <c r="G12" s="56" t="s">
        <v>97</v>
      </c>
      <c r="H12" s="58">
        <f>Sanok!J12</f>
        <v>40.200000000000003</v>
      </c>
      <c r="I12" s="57">
        <f>IF(B12="-","-",IF(B13="","-",[1]Relative!J1095))</f>
        <v>-0.13020618404472106</v>
      </c>
    </row>
    <row r="13" spans="1:9" x14ac:dyDescent="0.2">
      <c r="A13" s="56" t="str">
        <f>Sanok!A13</f>
        <v>Tomasz Rodak</v>
      </c>
      <c r="B13" s="56" t="str">
        <f>IF([1]Relative!H1096="","-",[1]Relative!H1096)</f>
        <v>-</v>
      </c>
      <c r="C13" s="20" t="s">
        <v>15</v>
      </c>
      <c r="D13" s="56" t="s">
        <v>13</v>
      </c>
      <c r="E13" s="59" t="s">
        <v>37</v>
      </c>
      <c r="F13" s="59" t="s">
        <v>38</v>
      </c>
      <c r="G13" s="56" t="s">
        <v>13</v>
      </c>
      <c r="H13" s="58">
        <f>Sanok!J13</f>
        <v>32.5</v>
      </c>
      <c r="I13" s="57" t="str">
        <f>IF(B13="-","-",IF(B14="","-",[1]Relative!J1096))</f>
        <v>-</v>
      </c>
    </row>
    <row r="14" spans="1:9" x14ac:dyDescent="0.2">
      <c r="A14" s="56" t="str">
        <f>Sanok!A14</f>
        <v>Tomasz Rodak</v>
      </c>
      <c r="B14" s="56" t="str">
        <f>IF([1]Relative!H1097="","-",[1]Relative!H1097)</f>
        <v>-</v>
      </c>
      <c r="C14" s="20" t="s">
        <v>15</v>
      </c>
      <c r="D14" s="56" t="s">
        <v>13</v>
      </c>
      <c r="E14" s="59" t="s">
        <v>43</v>
      </c>
      <c r="F14" s="59" t="s">
        <v>44</v>
      </c>
      <c r="G14" s="56" t="s">
        <v>13</v>
      </c>
      <c r="H14" s="58">
        <f>Sanok!J14</f>
        <v>34</v>
      </c>
      <c r="I14" s="57" t="str">
        <f>IF(B14="-","-",IF(B15="","-",[1]Relative!J1097))</f>
        <v>-</v>
      </c>
    </row>
    <row r="15" spans="1:9" x14ac:dyDescent="0.2">
      <c r="A15" s="56" t="str">
        <f>Sanok!A15</f>
        <v>Tomasz Rodak</v>
      </c>
      <c r="B15" s="56" t="str">
        <f>IF([1]Relative!H1098="","-",[1]Relative!H1098)</f>
        <v>-</v>
      </c>
      <c r="C15" s="20" t="s">
        <v>15</v>
      </c>
      <c r="D15" s="56" t="s">
        <v>13</v>
      </c>
      <c r="E15" s="59" t="s">
        <v>95</v>
      </c>
      <c r="F15" s="59" t="s">
        <v>74</v>
      </c>
      <c r="G15" s="56" t="s">
        <v>13</v>
      </c>
      <c r="H15" s="58">
        <f>Sanok!J15</f>
        <v>32.9</v>
      </c>
      <c r="I15" s="57" t="str">
        <f>IF(B15="-","-",IF(B17="","-",[1]Relative!J1098))</f>
        <v>-</v>
      </c>
    </row>
    <row r="16" spans="1:9" x14ac:dyDescent="0.2">
      <c r="A16" s="56" t="str">
        <f>Sanok!A16</f>
        <v>Tomasz Rodak</v>
      </c>
      <c r="B16" s="56" t="str">
        <f>IF([1]Relative!H1099="","-",[1]Relative!H1099)</f>
        <v>-</v>
      </c>
      <c r="C16" s="20" t="s">
        <v>15</v>
      </c>
      <c r="D16" s="56" t="s">
        <v>13</v>
      </c>
      <c r="E16" s="60">
        <v>43297</v>
      </c>
      <c r="F16" s="60">
        <v>43298</v>
      </c>
      <c r="G16" s="56" t="s">
        <v>13</v>
      </c>
      <c r="H16" s="58">
        <f>Sanok!J16</f>
        <v>32.5</v>
      </c>
      <c r="I16" s="57" t="str">
        <f>IF(B16="-","-",IF(B19="","-",[1]Relative!J1099))</f>
        <v>-</v>
      </c>
    </row>
    <row r="17" spans="1:9" x14ac:dyDescent="0.2">
      <c r="A17" s="56" t="str">
        <f>Sanok!A17</f>
        <v>Tomasz Rodak</v>
      </c>
      <c r="B17" s="56" t="str">
        <f>IF([1]Relative!H1100="","-",[1]Relative!H1100)</f>
        <v>-</v>
      </c>
      <c r="C17" s="20" t="s">
        <v>15</v>
      </c>
      <c r="D17" s="56" t="s">
        <v>13</v>
      </c>
      <c r="E17" s="59" t="s">
        <v>96</v>
      </c>
      <c r="F17" s="59" t="s">
        <v>48</v>
      </c>
      <c r="G17" s="56" t="s">
        <v>13</v>
      </c>
      <c r="H17" s="58">
        <f>Sanok!J17</f>
        <v>32</v>
      </c>
      <c r="I17" s="57" t="str">
        <f>IF(B17="-","-",IF(B20="","-",[1]Relative!J1100))</f>
        <v>-</v>
      </c>
    </row>
    <row r="18" spans="1:9" x14ac:dyDescent="0.2">
      <c r="A18" s="56" t="str">
        <f>Sanok!A18</f>
        <v>Tomasz Rodak</v>
      </c>
      <c r="B18" s="56" t="str">
        <f>IF([1]Relative!H1101="","-",[1]Relative!H1101)</f>
        <v>-</v>
      </c>
      <c r="C18" s="20" t="s">
        <v>15</v>
      </c>
      <c r="D18" s="56" t="s">
        <v>13</v>
      </c>
      <c r="E18" s="59" t="s">
        <v>48</v>
      </c>
      <c r="F18" s="59" t="s">
        <v>49</v>
      </c>
      <c r="G18" s="56" t="s">
        <v>13</v>
      </c>
      <c r="H18" s="58">
        <f>Sanok!J18</f>
        <v>31.9</v>
      </c>
      <c r="I18" s="57" t="str">
        <f>IF(B18="-","-",IF(#REF!="","-",[1]Relative!J1101))</f>
        <v>-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3">
    <tabColor rgb="FFFFFF00"/>
  </sheetPr>
  <dimension ref="A1:I23"/>
  <sheetViews>
    <sheetView workbookViewId="0">
      <selection activeCell="A24" sqref="A24:XFD57"/>
    </sheetView>
  </sheetViews>
  <sheetFormatPr defaultRowHeight="12.75" x14ac:dyDescent="0.2"/>
  <cols>
    <col min="1" max="1" width="18" customWidth="1"/>
    <col min="2" max="2" width="14.85546875" customWidth="1"/>
    <col min="4" max="4" width="10.140625" style="2" bestFit="1" customWidth="1"/>
    <col min="5" max="5" width="15.7109375" style="2" bestFit="1" customWidth="1"/>
    <col min="6" max="6" width="15.7109375" style="2" customWidth="1"/>
    <col min="7" max="7" width="22" style="2" bestFit="1" customWidth="1"/>
    <col min="8" max="8" width="13.42578125" customWidth="1"/>
    <col min="9" max="9" width="20" customWidth="1"/>
  </cols>
  <sheetData>
    <row r="1" spans="1:9" x14ac:dyDescent="0.2">
      <c r="A1" s="1" t="s">
        <v>51</v>
      </c>
      <c r="B1" s="1"/>
      <c r="C1" s="18"/>
      <c r="D1" s="18"/>
      <c r="E1" s="18"/>
      <c r="F1" s="18"/>
      <c r="G1" s="18"/>
      <c r="H1" s="1"/>
      <c r="I1" s="18"/>
    </row>
    <row r="2" spans="1:9" x14ac:dyDescent="0.2">
      <c r="A2" s="3" t="s">
        <v>1</v>
      </c>
      <c r="B2" s="3" t="s">
        <v>52</v>
      </c>
      <c r="C2" s="4"/>
      <c r="D2" s="4" t="s">
        <v>3</v>
      </c>
      <c r="E2" s="4" t="s">
        <v>4</v>
      </c>
      <c r="F2" s="4" t="s">
        <v>5</v>
      </c>
      <c r="G2" s="4" t="s">
        <v>6</v>
      </c>
      <c r="H2" s="3" t="s">
        <v>9</v>
      </c>
      <c r="I2" s="4" t="s">
        <v>8</v>
      </c>
    </row>
    <row r="3" spans="1:9" x14ac:dyDescent="0.2">
      <c r="A3" s="5" t="s">
        <v>11</v>
      </c>
      <c r="B3" s="5"/>
      <c r="C3" s="6"/>
      <c r="D3" s="6"/>
      <c r="E3" s="6"/>
      <c r="F3" s="6"/>
      <c r="G3" s="6"/>
      <c r="H3" s="5"/>
      <c r="I3" s="6"/>
    </row>
    <row r="4" spans="1:9" x14ac:dyDescent="0.2">
      <c r="A4" t="str">
        <f>'11bit'!A4</f>
        <v>Tomasz Rodak</v>
      </c>
      <c r="B4" s="9" t="s">
        <v>72</v>
      </c>
      <c r="C4" s="9" t="s">
        <v>15</v>
      </c>
      <c r="D4" s="10" t="s">
        <v>13</v>
      </c>
      <c r="E4" s="10" t="s">
        <v>16</v>
      </c>
      <c r="F4" s="10" t="s">
        <v>17</v>
      </c>
      <c r="G4" s="10" t="s">
        <v>14</v>
      </c>
      <c r="H4" s="12">
        <f>'11bit'!J4</f>
        <v>189</v>
      </c>
      <c r="I4" s="19" t="str">
        <f>IF([1]Relative!J10765="","-",[1]Relative!J10765)</f>
        <v>-</v>
      </c>
    </row>
    <row r="5" spans="1:9" x14ac:dyDescent="0.2">
      <c r="A5" t="str">
        <f>'11bit'!A5</f>
        <v>Tomasz Rodak</v>
      </c>
      <c r="B5" s="9" t="str">
        <f>IF([1]Relative!H10766="","-",[1]Relative!H10766)</f>
        <v>-</v>
      </c>
      <c r="C5" s="9" t="s">
        <v>15</v>
      </c>
      <c r="D5" s="10" t="s">
        <v>13</v>
      </c>
      <c r="E5" s="10" t="s">
        <v>18</v>
      </c>
      <c r="F5" s="10" t="s">
        <v>19</v>
      </c>
      <c r="G5" s="10" t="s">
        <v>13</v>
      </c>
      <c r="H5" s="12">
        <f>'11bit'!J5</f>
        <v>196.75</v>
      </c>
      <c r="I5" s="19" t="str">
        <f>IF([1]Relative!J10766="","-",[1]Relative!J10766)</f>
        <v>-</v>
      </c>
    </row>
    <row r="6" spans="1:9" x14ac:dyDescent="0.2">
      <c r="A6" t="str">
        <f>'11bit'!A6</f>
        <v>Tomasz Rodak</v>
      </c>
      <c r="B6" s="9" t="str">
        <f>IF([1]Relative!H10767="","-",[1]Relative!H10767)</f>
        <v>-</v>
      </c>
      <c r="C6" s="9" t="s">
        <v>15</v>
      </c>
      <c r="D6" s="10" t="s">
        <v>13</v>
      </c>
      <c r="E6" s="10" t="s">
        <v>20</v>
      </c>
      <c r="F6" s="10" t="s">
        <v>21</v>
      </c>
      <c r="G6" s="10" t="s">
        <v>13</v>
      </c>
      <c r="H6" s="12">
        <f>'11bit'!J6</f>
        <v>205</v>
      </c>
      <c r="I6" s="19" t="str">
        <f>IF([1]Relative!J10767="","-",[1]Relative!J10767)</f>
        <v>-</v>
      </c>
    </row>
    <row r="7" spans="1:9" x14ac:dyDescent="0.2">
      <c r="A7" t="str">
        <f>'11bit'!A7</f>
        <v>Tomasz Rodak</v>
      </c>
      <c r="B7" s="9" t="str">
        <f>IF([1]Relative!H10768="","-",[1]Relative!H10768)</f>
        <v>-</v>
      </c>
      <c r="C7" s="9" t="s">
        <v>15</v>
      </c>
      <c r="D7" s="10" t="s">
        <v>13</v>
      </c>
      <c r="E7" s="13" t="s">
        <v>22</v>
      </c>
      <c r="F7" s="13" t="s">
        <v>23</v>
      </c>
      <c r="G7" s="10" t="s">
        <v>13</v>
      </c>
      <c r="H7" s="12">
        <f>'11bit'!J7</f>
        <v>188</v>
      </c>
      <c r="I7" s="19" t="str">
        <f>IF([1]Relative!J10768="","-",[1]Relative!J10768)</f>
        <v>-</v>
      </c>
    </row>
    <row r="8" spans="1:9" x14ac:dyDescent="0.2">
      <c r="A8" t="str">
        <f>'11bit'!A8</f>
        <v>Tomasz Rodak</v>
      </c>
      <c r="B8" s="9" t="str">
        <f>IF([1]Relative!H10769="","-",[1]Relative!H10769)</f>
        <v>-</v>
      </c>
      <c r="C8" s="9" t="s">
        <v>15</v>
      </c>
      <c r="D8" s="10" t="s">
        <v>13</v>
      </c>
      <c r="E8" s="13" t="s">
        <v>24</v>
      </c>
      <c r="F8" s="13" t="s">
        <v>25</v>
      </c>
      <c r="G8" s="10" t="s">
        <v>13</v>
      </c>
      <c r="H8" s="12">
        <f>'11bit'!J8</f>
        <v>168.6</v>
      </c>
      <c r="I8" s="19" t="str">
        <f>IF([1]Relative!J10769="","-",[1]Relative!J10769)</f>
        <v>-</v>
      </c>
    </row>
    <row r="9" spans="1:9" x14ac:dyDescent="0.2">
      <c r="A9" t="str">
        <f>'11bit'!A9</f>
        <v>Tomasz Rodak</v>
      </c>
      <c r="B9" s="9" t="str">
        <f>IF([1]Relative!H10770="","-",[1]Relative!H10770)</f>
        <v>-</v>
      </c>
      <c r="C9" s="9" t="s">
        <v>15</v>
      </c>
      <c r="D9" s="10" t="s">
        <v>13</v>
      </c>
      <c r="E9" s="13" t="s">
        <v>26</v>
      </c>
      <c r="F9" s="13" t="s">
        <v>27</v>
      </c>
      <c r="G9" s="10" t="s">
        <v>13</v>
      </c>
      <c r="H9" s="12">
        <f>'11bit'!J9</f>
        <v>164.25</v>
      </c>
      <c r="I9" s="19" t="str">
        <f>IF([1]Relative!J10770="","-",[1]Relative!J10770)</f>
        <v>-</v>
      </c>
    </row>
    <row r="10" spans="1:9" x14ac:dyDescent="0.2">
      <c r="A10" t="str">
        <f>'11bit'!A10</f>
        <v>Tomasz Rodak</v>
      </c>
      <c r="B10" s="9" t="str">
        <f>IF([1]Relative!H10771="","-",[1]Relative!H10771)</f>
        <v>-</v>
      </c>
      <c r="C10" s="9" t="s">
        <v>15</v>
      </c>
      <c r="D10" s="10" t="s">
        <v>13</v>
      </c>
      <c r="E10" s="13" t="s">
        <v>28</v>
      </c>
      <c r="F10" s="13" t="s">
        <v>29</v>
      </c>
      <c r="G10" s="10" t="s">
        <v>13</v>
      </c>
      <c r="H10" s="12">
        <f>'11bit'!J10</f>
        <v>175</v>
      </c>
      <c r="I10" s="19" t="str">
        <f>IF([1]Relative!J10771="","-",[1]Relative!J10771)</f>
        <v>-</v>
      </c>
    </row>
    <row r="11" spans="1:9" x14ac:dyDescent="0.2">
      <c r="A11" t="str">
        <f>'11bit'!A11</f>
        <v>Tomasz Rodak</v>
      </c>
      <c r="B11" s="9" t="str">
        <f>IF([1]Relative!H10772="","-",[1]Relative!H10772)</f>
        <v>-</v>
      </c>
      <c r="C11" s="9" t="s">
        <v>15</v>
      </c>
      <c r="D11" s="10" t="s">
        <v>13</v>
      </c>
      <c r="E11" s="13" t="s">
        <v>30</v>
      </c>
      <c r="F11" s="13" t="s">
        <v>31</v>
      </c>
      <c r="G11" s="10" t="s">
        <v>13</v>
      </c>
      <c r="H11" s="12">
        <f>'11bit'!J11</f>
        <v>201</v>
      </c>
      <c r="I11" s="19" t="str">
        <f>IF([1]Relative!J10772="","-",[1]Relative!J10772)</f>
        <v>-</v>
      </c>
    </row>
    <row r="12" spans="1:9" x14ac:dyDescent="0.2">
      <c r="A12" t="str">
        <f>'11bit'!A12</f>
        <v>Tomasz Rodak</v>
      </c>
      <c r="B12" s="9" t="str">
        <f>IF([1]Relative!H10773="","-",[1]Relative!H10773)</f>
        <v>Overweight</v>
      </c>
      <c r="C12" s="9" t="s">
        <v>15</v>
      </c>
      <c r="D12" s="10" t="s">
        <v>14</v>
      </c>
      <c r="E12" s="13" t="s">
        <v>13</v>
      </c>
      <c r="F12" s="13" t="s">
        <v>32</v>
      </c>
      <c r="G12" s="10" t="s">
        <v>33</v>
      </c>
      <c r="H12" s="12">
        <f>'11bit'!J12</f>
        <v>210.5</v>
      </c>
      <c r="I12" s="19">
        <f>IF([1]Relative!J10773="","-",[1]Relative!J10773)</f>
        <v>1.5616098465149548</v>
      </c>
    </row>
    <row r="13" spans="1:9" x14ac:dyDescent="0.2">
      <c r="A13" t="str">
        <f>'11bit'!A13</f>
        <v>Tomasz Rodak</v>
      </c>
      <c r="B13" s="9" t="str">
        <f>IF([1]Relative!H10774="","-",[1]Relative!H10774)</f>
        <v>-</v>
      </c>
      <c r="C13" s="9" t="s">
        <v>15</v>
      </c>
      <c r="D13" s="10" t="s">
        <v>13</v>
      </c>
      <c r="E13" s="13" t="s">
        <v>32</v>
      </c>
      <c r="F13" s="13" t="s">
        <v>34</v>
      </c>
      <c r="G13" s="10" t="s">
        <v>13</v>
      </c>
      <c r="H13" s="12">
        <f>'11bit'!J13</f>
        <v>209</v>
      </c>
      <c r="I13" s="19" t="str">
        <f>IF([1]Relative!J10774="","-",[1]Relative!J10774)</f>
        <v>-</v>
      </c>
    </row>
    <row r="14" spans="1:9" x14ac:dyDescent="0.2">
      <c r="A14" t="str">
        <f>'11bit'!A14</f>
        <v>Tomasz Rodak</v>
      </c>
      <c r="B14" s="9" t="str">
        <f>IF([1]Relative!H10775="","-",[1]Relative!H10775)</f>
        <v>-</v>
      </c>
      <c r="C14" s="9" t="s">
        <v>15</v>
      </c>
      <c r="D14" s="10" t="s">
        <v>13</v>
      </c>
      <c r="E14" s="13" t="s">
        <v>35</v>
      </c>
      <c r="F14" s="13" t="s">
        <v>36</v>
      </c>
      <c r="G14" s="10" t="s">
        <v>13</v>
      </c>
      <c r="H14" s="12">
        <f>'11bit'!J14</f>
        <v>214</v>
      </c>
      <c r="I14" s="19" t="str">
        <f>IF([1]Relative!J10775="","-",[1]Relative!J10775)</f>
        <v>-</v>
      </c>
    </row>
    <row r="15" spans="1:9" x14ac:dyDescent="0.2">
      <c r="A15" t="str">
        <f>'11bit'!A15</f>
        <v>Tomasz Rodak</v>
      </c>
      <c r="B15" s="9" t="str">
        <f>IF([1]Relative!H10776="","-",[1]Relative!H10776)</f>
        <v>-</v>
      </c>
      <c r="C15" s="9" t="s">
        <v>15</v>
      </c>
      <c r="D15" s="10" t="s">
        <v>13</v>
      </c>
      <c r="E15" s="13" t="s">
        <v>37</v>
      </c>
      <c r="F15" s="13" t="s">
        <v>38</v>
      </c>
      <c r="G15" s="10" t="s">
        <v>13</v>
      </c>
      <c r="H15" s="12">
        <f>'11bit'!J15</f>
        <v>257</v>
      </c>
      <c r="I15" s="19" t="str">
        <f>IF([1]Relative!J10776="","-",[1]Relative!J10776)</f>
        <v>-</v>
      </c>
    </row>
    <row r="16" spans="1:9" x14ac:dyDescent="0.2">
      <c r="A16" t="str">
        <f>'11bit'!A16</f>
        <v>Tomasz Rodak</v>
      </c>
      <c r="B16" s="9" t="str">
        <f>IF([1]Relative!H10777="","-",[1]Relative!H10777)</f>
        <v>-</v>
      </c>
      <c r="C16" s="9" t="s">
        <v>15</v>
      </c>
      <c r="D16" s="10" t="s">
        <v>13</v>
      </c>
      <c r="E16" s="13" t="s">
        <v>39</v>
      </c>
      <c r="F16" s="13" t="s">
        <v>40</v>
      </c>
      <c r="G16" s="10" t="s">
        <v>13</v>
      </c>
      <c r="H16" s="12">
        <f>'11bit'!J16</f>
        <v>280</v>
      </c>
      <c r="I16" s="19" t="str">
        <f>IF([1]Relative!J10777="","-",[1]Relative!J10777)</f>
        <v>-</v>
      </c>
    </row>
    <row r="17" spans="1:9" x14ac:dyDescent="0.2">
      <c r="A17" t="str">
        <f>'11bit'!A17</f>
        <v>Tomasz Rodak</v>
      </c>
      <c r="B17" s="9" t="str">
        <f>IF([1]Relative!H10778="","-",[1]Relative!H10778)</f>
        <v>-</v>
      </c>
      <c r="C17" s="9" t="s">
        <v>15</v>
      </c>
      <c r="D17" s="10" t="s">
        <v>13</v>
      </c>
      <c r="E17" s="13" t="s">
        <v>41</v>
      </c>
      <c r="F17" s="13" t="s">
        <v>42</v>
      </c>
      <c r="G17" s="10" t="s">
        <v>13</v>
      </c>
      <c r="H17" s="12">
        <f>'11bit'!J17</f>
        <v>374.5</v>
      </c>
      <c r="I17" s="19" t="str">
        <f>IF([1]Relative!J10778="","-",[1]Relative!J10778)</f>
        <v>-</v>
      </c>
    </row>
    <row r="18" spans="1:9" x14ac:dyDescent="0.2">
      <c r="A18" t="str">
        <f>'11bit'!A18</f>
        <v>Tomasz Rodak</v>
      </c>
      <c r="B18" s="9" t="str">
        <f>IF([1]Relative!H10779="","-",[1]Relative!H10779)</f>
        <v>-</v>
      </c>
      <c r="C18" s="9" t="s">
        <v>15</v>
      </c>
      <c r="D18" s="10" t="s">
        <v>13</v>
      </c>
      <c r="E18" s="13" t="s">
        <v>43</v>
      </c>
      <c r="F18" s="13" t="s">
        <v>44</v>
      </c>
      <c r="G18" s="10" t="s">
        <v>13</v>
      </c>
      <c r="H18" s="12">
        <f>'11bit'!J18</f>
        <v>506</v>
      </c>
      <c r="I18" s="19" t="str">
        <f>IF([1]Relative!J10779="","-",[1]Relative!J10779)</f>
        <v>-</v>
      </c>
    </row>
    <row r="19" spans="1:9" x14ac:dyDescent="0.2">
      <c r="A19" t="str">
        <f>'11bit'!A19</f>
        <v>Tomasz Rodak</v>
      </c>
      <c r="B19" s="9" t="str">
        <f>IF([1]Relative!H10780="","-",[1]Relative!H10780)</f>
        <v>-</v>
      </c>
      <c r="C19" s="9" t="s">
        <v>15</v>
      </c>
      <c r="D19" s="10" t="s">
        <v>13</v>
      </c>
      <c r="E19" s="13">
        <v>43271</v>
      </c>
      <c r="F19" s="13">
        <v>43272</v>
      </c>
      <c r="G19" s="10" t="s">
        <v>13</v>
      </c>
      <c r="H19" s="12">
        <f>'11bit'!J19</f>
        <v>465</v>
      </c>
      <c r="I19" s="19" t="str">
        <f>IF([1]Relative!J10780="","-",[1]Relative!J10780)</f>
        <v>-</v>
      </c>
    </row>
    <row r="20" spans="1:9" x14ac:dyDescent="0.2">
      <c r="A20" t="str">
        <f>'11bit'!A20</f>
        <v>Tomasz Rodak</v>
      </c>
      <c r="B20" s="9" t="str">
        <f>IF([1]Relative!H10781="","-",[1]Relative!H10781)</f>
        <v>Neutral</v>
      </c>
      <c r="C20" s="9" t="s">
        <v>45</v>
      </c>
      <c r="D20" s="10" t="s">
        <v>33</v>
      </c>
      <c r="E20" s="13" t="s">
        <v>13</v>
      </c>
      <c r="F20" s="13" t="s">
        <v>46</v>
      </c>
      <c r="G20" s="10" t="s">
        <v>47</v>
      </c>
      <c r="H20" s="12">
        <f>'11bit'!J20</f>
        <v>481</v>
      </c>
      <c r="I20" s="19">
        <f>IF([1]Relative!J10781="","-",[1]Relative!J10781)</f>
        <v>-0.13369664814456594</v>
      </c>
    </row>
    <row r="21" spans="1:9" x14ac:dyDescent="0.2">
      <c r="A21" t="str">
        <f>'11bit'!A21</f>
        <v>Tomasz Rodak</v>
      </c>
      <c r="B21" s="9" t="str">
        <f>IF([1]Relative!H10782="","-",[1]Relative!H10782)</f>
        <v>-</v>
      </c>
      <c r="C21" s="9" t="s">
        <v>15</v>
      </c>
      <c r="D21" s="10" t="s">
        <v>13</v>
      </c>
      <c r="E21" s="13" t="s">
        <v>48</v>
      </c>
      <c r="F21" s="13" t="s">
        <v>49</v>
      </c>
      <c r="G21" s="10" t="s">
        <v>13</v>
      </c>
      <c r="H21" s="12">
        <f>'11bit'!J21</f>
        <v>441</v>
      </c>
      <c r="I21" s="19" t="str">
        <f>IF([1]Relative!J10782="","-",[1]Relative!J10782)</f>
        <v>-</v>
      </c>
    </row>
    <row r="22" spans="1:9" x14ac:dyDescent="0.2">
      <c r="C22" s="20"/>
      <c r="D22" s="21"/>
      <c r="G22" s="21"/>
      <c r="H22" s="22"/>
      <c r="I22" s="23"/>
    </row>
    <row r="23" spans="1:9" x14ac:dyDescent="0.2">
      <c r="C23" s="20"/>
      <c r="D23" s="21"/>
      <c r="G23" s="21"/>
      <c r="H23" s="22"/>
      <c r="I23" s="23"/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2">
    <tabColor rgb="FFFFFF00"/>
  </sheetPr>
  <dimension ref="A1:L19"/>
  <sheetViews>
    <sheetView topLeftCell="A58" workbookViewId="0">
      <selection activeCell="A20" sqref="A20:XFD57"/>
    </sheetView>
  </sheetViews>
  <sheetFormatPr defaultRowHeight="12.75" x14ac:dyDescent="0.2"/>
  <cols>
    <col min="1" max="1" width="15.7109375" customWidth="1"/>
    <col min="2" max="2" width="18.140625" customWidth="1"/>
    <col min="4" max="4" width="10.42578125" style="2" customWidth="1"/>
    <col min="5" max="6" width="16" style="2" customWidth="1"/>
    <col min="7" max="7" width="22" style="2" customWidth="1"/>
    <col min="8" max="8" width="12.7109375" style="2" bestFit="1" customWidth="1"/>
    <col min="9" max="9" width="20.85546875" style="2" bestFit="1" customWidth="1"/>
    <col min="10" max="10" width="23.5703125" bestFit="1" customWidth="1"/>
    <col min="11" max="11" width="15.5703125" bestFit="1" customWidth="1"/>
  </cols>
  <sheetData>
    <row r="1" spans="1:12" x14ac:dyDescent="0.2">
      <c r="A1" s="1" t="s">
        <v>0</v>
      </c>
      <c r="B1" s="1"/>
      <c r="L1" s="2"/>
    </row>
    <row r="2" spans="1:12" x14ac:dyDescent="0.2">
      <c r="A2" s="3" t="s">
        <v>1</v>
      </c>
      <c r="B2" s="3" t="s">
        <v>2</v>
      </c>
      <c r="C2" s="3"/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3" t="s">
        <v>9</v>
      </c>
      <c r="K2" s="3" t="s">
        <v>10</v>
      </c>
      <c r="L2" s="4"/>
    </row>
    <row r="3" spans="1:12" x14ac:dyDescent="0.2">
      <c r="A3" s="5" t="s">
        <v>54</v>
      </c>
      <c r="B3" s="5"/>
      <c r="C3" s="5"/>
      <c r="D3" s="6"/>
      <c r="E3" s="6"/>
      <c r="F3" s="6"/>
      <c r="G3" s="6"/>
      <c r="H3" s="6"/>
      <c r="I3" s="6"/>
      <c r="J3" s="5"/>
      <c r="K3" s="5"/>
      <c r="L3" s="7"/>
    </row>
    <row r="4" spans="1:12" x14ac:dyDescent="0.2">
      <c r="A4" s="8" t="s">
        <v>12</v>
      </c>
      <c r="B4" s="8" t="s">
        <v>99</v>
      </c>
      <c r="C4" s="8" t="s">
        <v>15</v>
      </c>
      <c r="D4" s="14" t="s">
        <v>13</v>
      </c>
      <c r="E4" s="14" t="s">
        <v>16</v>
      </c>
      <c r="F4" s="14" t="s">
        <v>17</v>
      </c>
      <c r="G4" s="14" t="s">
        <v>14</v>
      </c>
      <c r="H4" s="15" t="str">
        <f>IF([1]Absolute!I7034="","-",IF($B5="","-",[1]Absolute!I7034))</f>
        <v>-</v>
      </c>
      <c r="I4" s="15" t="str">
        <f>IF([1]Absolute!J7034="","-",IF($B5="","-",[1]Absolute!J7034))</f>
        <v>-</v>
      </c>
      <c r="J4" s="16">
        <f>[1]Absolute!K7034</f>
        <v>86.5</v>
      </c>
      <c r="K4" s="16">
        <f>[1]Absolute!L7034</f>
        <v>103.4</v>
      </c>
      <c r="L4" s="8" t="s">
        <v>15</v>
      </c>
    </row>
    <row r="5" spans="1:12" x14ac:dyDescent="0.2">
      <c r="A5" s="8" t="s">
        <v>12</v>
      </c>
      <c r="B5" s="8" t="str">
        <f>IF([1]Absolute!G7035="","-",[1]Absolute!G7035)</f>
        <v>-</v>
      </c>
      <c r="C5" s="8" t="s">
        <v>15</v>
      </c>
      <c r="D5" s="14" t="s">
        <v>13</v>
      </c>
      <c r="E5" s="14" t="s">
        <v>18</v>
      </c>
      <c r="F5" s="14" t="s">
        <v>19</v>
      </c>
      <c r="G5" s="14" t="s">
        <v>13</v>
      </c>
      <c r="H5" s="15" t="str">
        <f>IF([1]Absolute!I7035="","-",IF($B6="","-",[1]Absolute!I7035))</f>
        <v>-</v>
      </c>
      <c r="I5" s="15" t="str">
        <f>IF([1]Absolute!J7035="","-",IF($B6="","-",[1]Absolute!J7035))</f>
        <v>-</v>
      </c>
      <c r="J5" s="16">
        <f>[1]Absolute!K7035</f>
        <v>80.52</v>
      </c>
      <c r="K5" s="16">
        <f>[1]Absolute!L7035</f>
        <v>103.4</v>
      </c>
      <c r="L5" s="8" t="str">
        <f t="shared" ref="L5:L17" si="0">IF(K5&gt;K4,"↑",IF(K5=K4,"→","↓"))</f>
        <v>→</v>
      </c>
    </row>
    <row r="6" spans="1:12" x14ac:dyDescent="0.2">
      <c r="A6" s="8" t="s">
        <v>12</v>
      </c>
      <c r="B6" s="8" t="str">
        <f>IF([1]Absolute!G7036="","-",[1]Absolute!G7036)</f>
        <v>-</v>
      </c>
      <c r="C6" s="8" t="s">
        <v>15</v>
      </c>
      <c r="D6" s="14" t="s">
        <v>13</v>
      </c>
      <c r="E6" s="14" t="s">
        <v>20</v>
      </c>
      <c r="F6" s="14" t="s">
        <v>21</v>
      </c>
      <c r="G6" s="14" t="s">
        <v>13</v>
      </c>
      <c r="H6" s="15" t="str">
        <f>IF([1]Absolute!I7036="","-",IF($B7="","-",[1]Absolute!I7036))</f>
        <v>-</v>
      </c>
      <c r="I6" s="15" t="str">
        <f>IF([1]Absolute!J7036="","-",IF($B7="","-",[1]Absolute!J7036))</f>
        <v>-</v>
      </c>
      <c r="J6" s="16">
        <f>[1]Absolute!K7036</f>
        <v>84.2</v>
      </c>
      <c r="K6" s="16">
        <f>[1]Absolute!L7036</f>
        <v>103.4</v>
      </c>
      <c r="L6" s="8" t="str">
        <f t="shared" si="0"/>
        <v>→</v>
      </c>
    </row>
    <row r="7" spans="1:12" x14ac:dyDescent="0.2">
      <c r="A7" s="8" t="s">
        <v>12</v>
      </c>
      <c r="B7" s="8" t="str">
        <f>IF([1]Absolute!G7037="","-",[1]Absolute!G7037)</f>
        <v>-</v>
      </c>
      <c r="C7" s="8" t="s">
        <v>15</v>
      </c>
      <c r="D7" s="14" t="s">
        <v>13</v>
      </c>
      <c r="E7" s="25" t="s">
        <v>22</v>
      </c>
      <c r="F7" s="25" t="s">
        <v>23</v>
      </c>
      <c r="G7" s="14" t="s">
        <v>13</v>
      </c>
      <c r="H7" s="15" t="str">
        <f>IF([1]Absolute!I7037="","-",IF($B8="","-",[1]Absolute!I7037))</f>
        <v>-</v>
      </c>
      <c r="I7" s="15" t="str">
        <f>IF([1]Absolute!J7037="","-",IF($B8="","-",[1]Absolute!J7037))</f>
        <v>-</v>
      </c>
      <c r="J7" s="16">
        <f>[1]Absolute!K7037</f>
        <v>117.8</v>
      </c>
      <c r="K7" s="16">
        <f>[1]Absolute!L7037</f>
        <v>103.4</v>
      </c>
      <c r="L7" s="8" t="str">
        <f t="shared" si="0"/>
        <v>→</v>
      </c>
    </row>
    <row r="8" spans="1:12" x14ac:dyDescent="0.2">
      <c r="A8" s="8" t="s">
        <v>12</v>
      </c>
      <c r="B8" s="8" t="str">
        <f>IF([1]Absolute!G7038="","-",[1]Absolute!G7038)</f>
        <v>-</v>
      </c>
      <c r="C8" s="8" t="s">
        <v>15</v>
      </c>
      <c r="D8" s="14" t="s">
        <v>13</v>
      </c>
      <c r="E8" s="25" t="s">
        <v>26</v>
      </c>
      <c r="F8" s="25" t="s">
        <v>27</v>
      </c>
      <c r="G8" s="14" t="s">
        <v>13</v>
      </c>
      <c r="H8" s="15" t="str">
        <f>IF([1]Absolute!I7038="","-",IF($B9="","-",[1]Absolute!I7038))</f>
        <v>-</v>
      </c>
      <c r="I8" s="15" t="str">
        <f>IF([1]Absolute!J7038="","-",IF($B9="","-",[1]Absolute!J7038))</f>
        <v>-</v>
      </c>
      <c r="J8" s="16">
        <f>[1]Absolute!K7038</f>
        <v>107</v>
      </c>
      <c r="K8" s="16">
        <f>[1]Absolute!L7038</f>
        <v>103.4</v>
      </c>
      <c r="L8" s="8" t="str">
        <f t="shared" si="0"/>
        <v>→</v>
      </c>
    </row>
    <row r="9" spans="1:12" x14ac:dyDescent="0.2">
      <c r="A9" s="8" t="s">
        <v>12</v>
      </c>
      <c r="B9" s="8" t="str">
        <f>IF([1]Absolute!G7039="","-",[1]Absolute!G7039)</f>
        <v>-</v>
      </c>
      <c r="C9" s="8" t="s">
        <v>15</v>
      </c>
      <c r="D9" s="14" t="s">
        <v>13</v>
      </c>
      <c r="E9" s="25" t="s">
        <v>28</v>
      </c>
      <c r="F9" s="25" t="s">
        <v>29</v>
      </c>
      <c r="G9" s="14" t="s">
        <v>13</v>
      </c>
      <c r="H9" s="15" t="str">
        <f>IF([1]Absolute!I7039="","-",IF($B10="","-",[1]Absolute!I7039))</f>
        <v>-</v>
      </c>
      <c r="I9" s="15" t="str">
        <f>IF([1]Absolute!J7039="","-",IF($B10="","-",[1]Absolute!J7039))</f>
        <v>-</v>
      </c>
      <c r="J9" s="16">
        <f>[1]Absolute!K7039</f>
        <v>94</v>
      </c>
      <c r="K9" s="16">
        <f>[1]Absolute!L7039</f>
        <v>138.19999999999999</v>
      </c>
      <c r="L9" s="8" t="str">
        <f t="shared" si="0"/>
        <v>↑</v>
      </c>
    </row>
    <row r="10" spans="1:12" x14ac:dyDescent="0.2">
      <c r="A10" s="8" t="s">
        <v>12</v>
      </c>
      <c r="B10" s="8" t="str">
        <f>IF([1]Absolute!G7040="","-",[1]Absolute!G7040)</f>
        <v>-</v>
      </c>
      <c r="C10" s="8" t="s">
        <v>15</v>
      </c>
      <c r="D10" s="14" t="s">
        <v>13</v>
      </c>
      <c r="E10" s="25" t="s">
        <v>30</v>
      </c>
      <c r="F10" s="25" t="s">
        <v>31</v>
      </c>
      <c r="G10" s="14" t="s">
        <v>13</v>
      </c>
      <c r="H10" s="15" t="str">
        <f>IF([1]Absolute!I7040="","-",IF($B11="","-",[1]Absolute!I7040))</f>
        <v>-</v>
      </c>
      <c r="I10" s="15" t="str">
        <f>IF([1]Absolute!J7040="","-",IF($B11="","-",[1]Absolute!J7040))</f>
        <v>-</v>
      </c>
      <c r="J10" s="16">
        <f>[1]Absolute!K7040</f>
        <v>98.15</v>
      </c>
      <c r="K10" s="16">
        <f>[1]Absolute!L7040</f>
        <v>138.19999999999999</v>
      </c>
      <c r="L10" s="8" t="str">
        <f t="shared" si="0"/>
        <v>→</v>
      </c>
    </row>
    <row r="11" spans="1:12" x14ac:dyDescent="0.2">
      <c r="A11" s="8" t="s">
        <v>12</v>
      </c>
      <c r="B11" s="8" t="str">
        <f>IF([1]Absolute!G7041="","-",[1]Absolute!G7041)</f>
        <v>Buy</v>
      </c>
      <c r="C11" s="8" t="s">
        <v>15</v>
      </c>
      <c r="D11" s="25" t="s">
        <v>14</v>
      </c>
      <c r="E11" s="2" t="s">
        <v>13</v>
      </c>
      <c r="F11" s="25" t="s">
        <v>32</v>
      </c>
      <c r="G11" s="14" t="s">
        <v>56</v>
      </c>
      <c r="H11" s="15">
        <f>IF([1]Absolute!I7041="","-",IF($B12="","-",[1]Absolute!I7041))</f>
        <v>0.79101741521539881</v>
      </c>
      <c r="I11" s="15">
        <f>IF([1]Absolute!J7041="","-",IF($B12="","-",[1]Absolute!J7041))</f>
        <v>0.89712653356342642</v>
      </c>
      <c r="J11" s="16">
        <f>[1]Absolute!K7041</f>
        <v>109.1</v>
      </c>
      <c r="K11" s="16">
        <f>[1]Absolute!L7041</f>
        <v>138.19999999999999</v>
      </c>
      <c r="L11" s="8" t="str">
        <f t="shared" si="0"/>
        <v>→</v>
      </c>
    </row>
    <row r="12" spans="1:12" x14ac:dyDescent="0.2">
      <c r="A12" s="8" t="s">
        <v>12</v>
      </c>
      <c r="B12" s="8" t="str">
        <f>IF([1]Absolute!G7042="","-",[1]Absolute!G7042)</f>
        <v>-</v>
      </c>
      <c r="C12" s="8" t="s">
        <v>15</v>
      </c>
      <c r="D12" s="14" t="s">
        <v>13</v>
      </c>
      <c r="E12" s="25" t="s">
        <v>35</v>
      </c>
      <c r="F12" s="25" t="s">
        <v>36</v>
      </c>
      <c r="G12" s="14" t="s">
        <v>13</v>
      </c>
      <c r="H12" s="15" t="str">
        <f>IF([1]Absolute!I7042="","-",IF($B18="","-",[1]Absolute!I7042))</f>
        <v>-</v>
      </c>
      <c r="I12" s="15" t="str">
        <f>IF([1]Absolute!J7042="","-",IF($B18="","-",[1]Absolute!J7042))</f>
        <v>-</v>
      </c>
      <c r="J12" s="16">
        <f>[1]Absolute!K7042</f>
        <v>114.5</v>
      </c>
      <c r="K12" s="16">
        <f>[1]Absolute!L7042</f>
        <v>138.19999999999999</v>
      </c>
      <c r="L12" s="8" t="str">
        <f t="shared" si="0"/>
        <v>→</v>
      </c>
    </row>
    <row r="13" spans="1:12" x14ac:dyDescent="0.2">
      <c r="A13" s="8" t="s">
        <v>12</v>
      </c>
      <c r="B13" s="8" t="str">
        <f>IF([1]Absolute!G7043="","-",[1]Absolute!G7043)</f>
        <v>-</v>
      </c>
      <c r="C13" s="8" t="s">
        <v>15</v>
      </c>
      <c r="D13" s="14" t="s">
        <v>13</v>
      </c>
      <c r="E13" s="25" t="s">
        <v>37</v>
      </c>
      <c r="F13" s="25" t="s">
        <v>38</v>
      </c>
      <c r="G13" s="14" t="s">
        <v>13</v>
      </c>
      <c r="H13" s="15" t="str">
        <f>IF([1]Absolute!I7043="","-",IF($B19="","-",[1]Absolute!I7043))</f>
        <v>-</v>
      </c>
      <c r="I13" s="15" t="str">
        <f>IF([1]Absolute!J7043="","-",IF($B19="","-",[1]Absolute!J7043))</f>
        <v>-</v>
      </c>
      <c r="J13" s="16">
        <f>[1]Absolute!K7043</f>
        <v>119.3</v>
      </c>
      <c r="K13" s="16">
        <f>[1]Absolute!L7043</f>
        <v>138.19999999999999</v>
      </c>
      <c r="L13" s="8" t="str">
        <f t="shared" si="0"/>
        <v>→</v>
      </c>
    </row>
    <row r="14" spans="1:12" x14ac:dyDescent="0.2">
      <c r="A14" s="8" t="s">
        <v>12</v>
      </c>
      <c r="B14" s="8" t="str">
        <f>IF([1]Absolute!G7044="","-",[1]Absolute!G7044)</f>
        <v>-</v>
      </c>
      <c r="C14" s="8" t="s">
        <v>15</v>
      </c>
      <c r="D14" s="14" t="s">
        <v>13</v>
      </c>
      <c r="E14" s="25" t="s">
        <v>43</v>
      </c>
      <c r="F14" s="25" t="s">
        <v>44</v>
      </c>
      <c r="G14" s="14" t="s">
        <v>13</v>
      </c>
      <c r="H14" s="15" t="str">
        <f>IF([1]Absolute!I7044="","-",IF(#REF!="","-",[1]Absolute!I7044))</f>
        <v>-</v>
      </c>
      <c r="I14" s="15" t="str">
        <f>IF([1]Absolute!J7044="","-",IF(#REF!="","-",[1]Absolute!J7044))</f>
        <v>-</v>
      </c>
      <c r="J14" s="16">
        <f>[1]Absolute!K7044</f>
        <v>145</v>
      </c>
      <c r="K14" s="16">
        <f>[1]Absolute!L7044</f>
        <v>138.19999999999999</v>
      </c>
      <c r="L14" s="8" t="str">
        <f t="shared" si="0"/>
        <v>→</v>
      </c>
    </row>
    <row r="15" spans="1:12" x14ac:dyDescent="0.2">
      <c r="A15" s="8" t="s">
        <v>12</v>
      </c>
      <c r="B15" s="8" t="str">
        <f>IF([1]Absolute!G7045="","-",[1]Absolute!G7045)</f>
        <v>-</v>
      </c>
      <c r="C15" s="8" t="s">
        <v>15</v>
      </c>
      <c r="D15" s="14" t="s">
        <v>13</v>
      </c>
      <c r="E15" s="25" t="s">
        <v>57</v>
      </c>
      <c r="F15" s="25" t="s">
        <v>58</v>
      </c>
      <c r="G15" s="14" t="s">
        <v>13</v>
      </c>
      <c r="H15" s="15" t="str">
        <f>IF([1]Absolute!I7045="","-",IF(#REF!="","-",[1]Absolute!I7045))</f>
        <v>-</v>
      </c>
      <c r="I15" s="15" t="str">
        <f>IF([1]Absolute!J7045="","-",IF(#REF!="","-",[1]Absolute!J7045))</f>
        <v>-</v>
      </c>
      <c r="J15" s="16">
        <f>[1]Absolute!K7045</f>
        <v>165.8</v>
      </c>
      <c r="K15" s="16">
        <f>[1]Absolute!L7045</f>
        <v>138.19999999999999</v>
      </c>
      <c r="L15" s="8" t="str">
        <f t="shared" si="0"/>
        <v>→</v>
      </c>
    </row>
    <row r="16" spans="1:12" x14ac:dyDescent="0.2">
      <c r="A16" s="8" t="s">
        <v>12</v>
      </c>
      <c r="B16" s="8" t="str">
        <f>IF([1]Absolute!G7046="","-",[1]Absolute!G7046)</f>
        <v>-</v>
      </c>
      <c r="C16" s="8" t="s">
        <v>15</v>
      </c>
      <c r="D16" s="14" t="s">
        <v>13</v>
      </c>
      <c r="E16" s="25" t="s">
        <v>33</v>
      </c>
      <c r="F16" s="25" t="s">
        <v>46</v>
      </c>
      <c r="G16" s="14" t="s">
        <v>13</v>
      </c>
      <c r="H16" s="15" t="str">
        <f>IF([1]Absolute!I7046="","-",IF(#REF!="","-",[1]Absolute!I7046))</f>
        <v>-</v>
      </c>
      <c r="I16" s="15" t="str">
        <f>IF([1]Absolute!J7046="","-",IF(#REF!="","-",[1]Absolute!J7046))</f>
        <v>-</v>
      </c>
      <c r="J16" s="16">
        <f>[1]Absolute!K7046</f>
        <v>197.4</v>
      </c>
      <c r="K16" s="16">
        <f>[1]Absolute!L7046</f>
        <v>240</v>
      </c>
      <c r="L16" s="8" t="str">
        <f t="shared" si="0"/>
        <v>↑</v>
      </c>
    </row>
    <row r="17" spans="1:12" x14ac:dyDescent="0.2">
      <c r="A17" s="8" t="s">
        <v>12</v>
      </c>
      <c r="B17" s="8" t="str">
        <f>IF([1]Absolute!G7047="","-",[1]Absolute!G7047)</f>
        <v>-</v>
      </c>
      <c r="C17" s="8" t="s">
        <v>15</v>
      </c>
      <c r="D17" s="14" t="s">
        <v>13</v>
      </c>
      <c r="E17" s="25" t="s">
        <v>48</v>
      </c>
      <c r="F17" s="25" t="s">
        <v>49</v>
      </c>
      <c r="G17" s="14" t="s">
        <v>13</v>
      </c>
      <c r="H17" s="15" t="str">
        <f>IF([1]Absolute!I7047="","-",IF(#REF!="","-",[1]Absolute!I7047))</f>
        <v>-</v>
      </c>
      <c r="I17" s="15" t="str">
        <f>IF([1]Absolute!J7047="","-",IF(#REF!="","-",[1]Absolute!J7047))</f>
        <v>-</v>
      </c>
      <c r="J17" s="16">
        <f>[1]Absolute!K7047</f>
        <v>195.4</v>
      </c>
      <c r="K17" s="16">
        <f>[1]Absolute!L7047</f>
        <v>240</v>
      </c>
      <c r="L17" s="8" t="str">
        <f t="shared" si="0"/>
        <v>→</v>
      </c>
    </row>
    <row r="18" spans="1:12" x14ac:dyDescent="0.2">
      <c r="B18" s="8"/>
      <c r="C18" s="8"/>
      <c r="D18" s="14"/>
      <c r="E18" s="14"/>
      <c r="F18" s="14"/>
      <c r="G18" s="14"/>
      <c r="H18" s="15"/>
      <c r="I18" s="15"/>
      <c r="J18" s="16"/>
      <c r="K18" s="16"/>
      <c r="L18" s="8"/>
    </row>
    <row r="19" spans="1:12" x14ac:dyDescent="0.2">
      <c r="B19" s="8"/>
      <c r="C19" s="8"/>
      <c r="D19" s="14"/>
      <c r="E19" s="14"/>
      <c r="F19" s="14"/>
      <c r="G19" s="14"/>
      <c r="H19" s="15"/>
      <c r="I19" s="15"/>
      <c r="J19" s="16"/>
      <c r="K19" s="16"/>
      <c r="L19" s="8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3">
    <tabColor rgb="FFFFFF00"/>
  </sheetPr>
  <dimension ref="A1:I19"/>
  <sheetViews>
    <sheetView topLeftCell="A56" workbookViewId="0">
      <selection activeCell="A20" sqref="A20:XFD57"/>
    </sheetView>
  </sheetViews>
  <sheetFormatPr defaultRowHeight="12.75" x14ac:dyDescent="0.2"/>
  <cols>
    <col min="1" max="1" width="18" customWidth="1"/>
    <col min="2" max="2" width="14.85546875" customWidth="1"/>
    <col min="4" max="4" width="10.140625" style="2" bestFit="1" customWidth="1"/>
    <col min="5" max="5" width="15.7109375" style="2" bestFit="1" customWidth="1"/>
    <col min="6" max="6" width="15.7109375" style="2" customWidth="1"/>
    <col min="7" max="7" width="22" style="2" bestFit="1" customWidth="1"/>
    <col min="8" max="8" width="13.42578125" customWidth="1"/>
    <col min="9" max="9" width="20" customWidth="1"/>
  </cols>
  <sheetData>
    <row r="1" spans="1:9" x14ac:dyDescent="0.2">
      <c r="A1" s="1" t="s">
        <v>51</v>
      </c>
      <c r="B1" s="1"/>
      <c r="C1" s="18"/>
      <c r="D1" s="18"/>
      <c r="E1" s="18"/>
      <c r="F1" s="18"/>
      <c r="G1" s="18"/>
      <c r="H1" s="1"/>
      <c r="I1" s="18"/>
    </row>
    <row r="2" spans="1:9" x14ac:dyDescent="0.2">
      <c r="A2" s="3" t="s">
        <v>1</v>
      </c>
      <c r="B2" s="3" t="s">
        <v>52</v>
      </c>
      <c r="C2" s="4"/>
      <c r="D2" s="4" t="s">
        <v>3</v>
      </c>
      <c r="E2" s="4" t="s">
        <v>4</v>
      </c>
      <c r="F2" s="4" t="s">
        <v>5</v>
      </c>
      <c r="G2" s="4" t="s">
        <v>6</v>
      </c>
      <c r="H2" s="3" t="s">
        <v>9</v>
      </c>
      <c r="I2" s="4" t="s">
        <v>8</v>
      </c>
    </row>
    <row r="3" spans="1:9" x14ac:dyDescent="0.2">
      <c r="A3" s="5" t="s">
        <v>54</v>
      </c>
      <c r="B3" s="5"/>
      <c r="C3" s="6"/>
      <c r="D3" s="6"/>
      <c r="E3" s="6"/>
      <c r="F3" s="6"/>
      <c r="G3" s="6"/>
      <c r="H3" s="5"/>
      <c r="I3" s="6"/>
    </row>
    <row r="4" spans="1:9" x14ac:dyDescent="0.2">
      <c r="A4" s="8" t="str">
        <f>CDProjekt!A4</f>
        <v>Tomasz Rodak</v>
      </c>
      <c r="B4" s="8" t="s">
        <v>72</v>
      </c>
      <c r="C4" s="8" t="s">
        <v>15</v>
      </c>
      <c r="D4" s="10" t="s">
        <v>13</v>
      </c>
      <c r="E4" s="14" t="s">
        <v>16</v>
      </c>
      <c r="F4" s="10" t="s">
        <v>17</v>
      </c>
      <c r="G4" s="10" t="s">
        <v>30</v>
      </c>
      <c r="H4" s="16">
        <f>CDProjekt!J4</f>
        <v>86.5</v>
      </c>
      <c r="I4" s="27" t="str">
        <f>IF([1]Relative!J7030="","-",[1]Relative!J7030)</f>
        <v>-</v>
      </c>
    </row>
    <row r="5" spans="1:9" x14ac:dyDescent="0.2">
      <c r="A5" s="8" t="str">
        <f>CDProjekt!A5</f>
        <v>Tomasz Rodak</v>
      </c>
      <c r="B5" s="8" t="str">
        <f>IF([1]Relative!H7031="","-",[1]Relative!H7031)</f>
        <v>-</v>
      </c>
      <c r="C5" s="8" t="s">
        <v>15</v>
      </c>
      <c r="D5" s="10" t="s">
        <v>13</v>
      </c>
      <c r="E5" s="14" t="s">
        <v>18</v>
      </c>
      <c r="F5" s="10" t="s">
        <v>19</v>
      </c>
      <c r="G5" s="10" t="s">
        <v>13</v>
      </c>
      <c r="H5" s="16">
        <f>CDProjekt!J5</f>
        <v>80.52</v>
      </c>
      <c r="I5" s="27" t="str">
        <f>IF([1]Relative!J7031="","-",[1]Relative!J7031)</f>
        <v>-</v>
      </c>
    </row>
    <row r="6" spans="1:9" x14ac:dyDescent="0.2">
      <c r="A6" s="8" t="str">
        <f>CDProjekt!A6</f>
        <v>Tomasz Rodak</v>
      </c>
      <c r="B6" s="8" t="str">
        <f>IF([1]Relative!H7032="","-",[1]Relative!H7032)</f>
        <v>-</v>
      </c>
      <c r="C6" s="8" t="s">
        <v>15</v>
      </c>
      <c r="D6" s="10" t="s">
        <v>13</v>
      </c>
      <c r="E6" s="14" t="s">
        <v>20</v>
      </c>
      <c r="F6" s="10" t="s">
        <v>21</v>
      </c>
      <c r="G6" s="10" t="s">
        <v>13</v>
      </c>
      <c r="H6" s="16">
        <f>CDProjekt!J6</f>
        <v>84.2</v>
      </c>
      <c r="I6" s="27" t="str">
        <f>IF([1]Relative!J7032="","-",[1]Relative!J7032)</f>
        <v>-</v>
      </c>
    </row>
    <row r="7" spans="1:9" x14ac:dyDescent="0.2">
      <c r="A7" s="8" t="str">
        <f>CDProjekt!A7</f>
        <v>Tomasz Rodak</v>
      </c>
      <c r="B7" s="8" t="str">
        <f>IF([1]Relative!H7033="","-",[1]Relative!H7033)</f>
        <v>-</v>
      </c>
      <c r="C7" s="8" t="s">
        <v>15</v>
      </c>
      <c r="D7" s="10" t="s">
        <v>13</v>
      </c>
      <c r="E7" s="25" t="s">
        <v>22</v>
      </c>
      <c r="F7" s="13" t="s">
        <v>23</v>
      </c>
      <c r="G7" s="10" t="s">
        <v>13</v>
      </c>
      <c r="H7" s="16">
        <f>CDProjekt!J7</f>
        <v>117.8</v>
      </c>
      <c r="I7" s="27" t="str">
        <f>IF([1]Relative!J7033="","-",[1]Relative!J7033)</f>
        <v>-</v>
      </c>
    </row>
    <row r="8" spans="1:9" x14ac:dyDescent="0.2">
      <c r="A8" s="8" t="str">
        <f>CDProjekt!A8</f>
        <v>Tomasz Rodak</v>
      </c>
      <c r="B8" s="8" t="str">
        <f>IF([1]Relative!H7034="","-",[1]Relative!H7034)</f>
        <v>-</v>
      </c>
      <c r="C8" s="8" t="s">
        <v>15</v>
      </c>
      <c r="D8" s="10" t="s">
        <v>13</v>
      </c>
      <c r="E8" s="25" t="s">
        <v>26</v>
      </c>
      <c r="F8" s="13" t="s">
        <v>27</v>
      </c>
      <c r="G8" s="10" t="s">
        <v>13</v>
      </c>
      <c r="H8" s="16">
        <f>CDProjekt!J8</f>
        <v>107</v>
      </c>
      <c r="I8" s="27" t="str">
        <f>IF([1]Relative!J7034="","-",[1]Relative!J7034)</f>
        <v>-</v>
      </c>
    </row>
    <row r="9" spans="1:9" x14ac:dyDescent="0.2">
      <c r="A9" s="8" t="str">
        <f>CDProjekt!A9</f>
        <v>Tomasz Rodak</v>
      </c>
      <c r="B9" s="8" t="str">
        <f>IF([1]Relative!H7035="","-",[1]Relative!H7035)</f>
        <v>-</v>
      </c>
      <c r="C9" s="8" t="s">
        <v>15</v>
      </c>
      <c r="D9" s="10" t="s">
        <v>13</v>
      </c>
      <c r="E9" s="25" t="s">
        <v>28</v>
      </c>
      <c r="F9" s="13" t="s">
        <v>29</v>
      </c>
      <c r="G9" s="10" t="s">
        <v>13</v>
      </c>
      <c r="H9" s="16">
        <f>CDProjekt!J9</f>
        <v>94</v>
      </c>
      <c r="I9" s="27" t="str">
        <f>IF([1]Relative!J7035="","-",[1]Relative!J7035)</f>
        <v>-</v>
      </c>
    </row>
    <row r="10" spans="1:9" x14ac:dyDescent="0.2">
      <c r="A10" s="8" t="str">
        <f>CDProjekt!A10</f>
        <v>Tomasz Rodak</v>
      </c>
      <c r="B10" s="8" t="str">
        <f>IF([1]Relative!H7036="","-",[1]Relative!H7036)</f>
        <v>Overweight</v>
      </c>
      <c r="C10" s="8" t="s">
        <v>15</v>
      </c>
      <c r="D10" s="25" t="s">
        <v>30</v>
      </c>
      <c r="E10" s="2" t="s">
        <v>13</v>
      </c>
      <c r="F10" s="13" t="s">
        <v>31</v>
      </c>
      <c r="G10" s="10" t="s">
        <v>60</v>
      </c>
      <c r="H10" s="16">
        <f>CDProjekt!J10</f>
        <v>98.15</v>
      </c>
      <c r="I10" s="27">
        <f>IF([1]Relative!J7036="","-",[1]Relative!J7036)</f>
        <v>1.1715710181609387</v>
      </c>
    </row>
    <row r="11" spans="1:9" x14ac:dyDescent="0.2">
      <c r="A11" s="8" t="str">
        <f>CDProjekt!A11</f>
        <v>Tomasz Rodak</v>
      </c>
      <c r="B11" s="8" t="str">
        <f>IF([1]Relative!H7037="","-",[1]Relative!H7037)</f>
        <v>-</v>
      </c>
      <c r="C11" s="8" t="s">
        <v>15</v>
      </c>
      <c r="D11" s="10" t="s">
        <v>13</v>
      </c>
      <c r="E11" s="25" t="s">
        <v>14</v>
      </c>
      <c r="F11" s="13" t="s">
        <v>32</v>
      </c>
      <c r="G11" s="10" t="s">
        <v>13</v>
      </c>
      <c r="H11" s="16">
        <f>CDProjekt!J11</f>
        <v>109.1</v>
      </c>
      <c r="I11" s="27" t="str">
        <f>IF([1]Relative!J7037="","-",[1]Relative!J7037)</f>
        <v>-</v>
      </c>
    </row>
    <row r="12" spans="1:9" x14ac:dyDescent="0.2">
      <c r="A12" s="8" t="str">
        <f>CDProjekt!A12</f>
        <v>Tomasz Rodak</v>
      </c>
      <c r="B12" s="8" t="str">
        <f>IF([1]Relative!H7038="","-",[1]Relative!H7038)</f>
        <v>-</v>
      </c>
      <c r="C12" s="8" t="s">
        <v>15</v>
      </c>
      <c r="D12" s="10" t="s">
        <v>13</v>
      </c>
      <c r="E12" s="25" t="s">
        <v>35</v>
      </c>
      <c r="F12" s="13" t="s">
        <v>36</v>
      </c>
      <c r="G12" s="10" t="s">
        <v>13</v>
      </c>
      <c r="H12" s="16">
        <f>CDProjekt!J12</f>
        <v>114.5</v>
      </c>
      <c r="I12" s="27" t="str">
        <f>IF([1]Relative!J7038="","-",[1]Relative!J7038)</f>
        <v>-</v>
      </c>
    </row>
    <row r="13" spans="1:9" x14ac:dyDescent="0.2">
      <c r="A13" s="8" t="str">
        <f>CDProjekt!A13</f>
        <v>Tomasz Rodak</v>
      </c>
      <c r="B13" s="8" t="str">
        <f>IF([1]Relative!H7039="","-",[1]Relative!H7039)</f>
        <v>-</v>
      </c>
      <c r="C13" s="8" t="s">
        <v>15</v>
      </c>
      <c r="D13" s="10" t="s">
        <v>13</v>
      </c>
      <c r="E13" s="25" t="s">
        <v>37</v>
      </c>
      <c r="F13" s="13" t="s">
        <v>38</v>
      </c>
      <c r="G13" s="10" t="s">
        <v>13</v>
      </c>
      <c r="H13" s="16">
        <f>CDProjekt!J13</f>
        <v>119.3</v>
      </c>
      <c r="I13" s="27" t="str">
        <f>IF([1]Relative!J7039="","-",[1]Relative!J7039)</f>
        <v>-</v>
      </c>
    </row>
    <row r="14" spans="1:9" x14ac:dyDescent="0.2">
      <c r="A14" s="8" t="str">
        <f>CDProjekt!A14</f>
        <v>Tomasz Rodak</v>
      </c>
      <c r="B14" s="8" t="str">
        <f>IF([1]Relative!H7040="","-",[1]Relative!H7040)</f>
        <v>-</v>
      </c>
      <c r="C14" s="8" t="s">
        <v>15</v>
      </c>
      <c r="D14" s="10" t="s">
        <v>13</v>
      </c>
      <c r="E14" s="25" t="s">
        <v>43</v>
      </c>
      <c r="F14" s="13" t="s">
        <v>44</v>
      </c>
      <c r="G14" s="10" t="s">
        <v>13</v>
      </c>
      <c r="H14" s="16">
        <f>CDProjekt!J14</f>
        <v>145</v>
      </c>
      <c r="I14" s="27" t="str">
        <f>IF([1]Relative!J7040="","-",[1]Relative!J7040)</f>
        <v>-</v>
      </c>
    </row>
    <row r="15" spans="1:9" x14ac:dyDescent="0.2">
      <c r="A15" s="8" t="str">
        <f>CDProjekt!A15</f>
        <v>Tomasz Rodak</v>
      </c>
      <c r="B15" s="8" t="str">
        <f>IF([1]Relative!H7041="","-",[1]Relative!H7041)</f>
        <v>-</v>
      </c>
      <c r="C15" s="8" t="s">
        <v>15</v>
      </c>
      <c r="D15" s="10" t="s">
        <v>13</v>
      </c>
      <c r="E15" s="25" t="s">
        <v>57</v>
      </c>
      <c r="F15" s="13" t="s">
        <v>58</v>
      </c>
      <c r="G15" s="10" t="s">
        <v>13</v>
      </c>
      <c r="H15" s="16">
        <f>CDProjekt!J15</f>
        <v>165.8</v>
      </c>
      <c r="I15" s="27" t="str">
        <f>IF([1]Relative!J7041="","-",[1]Relative!J7041)</f>
        <v>-</v>
      </c>
    </row>
    <row r="16" spans="1:9" x14ac:dyDescent="0.2">
      <c r="A16" s="8" t="str">
        <f>CDProjekt!A16</f>
        <v>Tomasz Rodak</v>
      </c>
      <c r="B16" s="8" t="str">
        <f>IF([1]Relative!H7042="","-",[1]Relative!H7042)</f>
        <v>-</v>
      </c>
      <c r="C16" s="8" t="s">
        <v>15</v>
      </c>
      <c r="D16" s="10" t="s">
        <v>13</v>
      </c>
      <c r="E16" s="25" t="s">
        <v>33</v>
      </c>
      <c r="F16" s="13" t="s">
        <v>46</v>
      </c>
      <c r="G16" s="10" t="s">
        <v>13</v>
      </c>
      <c r="H16" s="16">
        <f>CDProjekt!J16</f>
        <v>197.4</v>
      </c>
      <c r="I16" s="27" t="str">
        <f>IF([1]Relative!J7042="","-",[1]Relative!J7042)</f>
        <v>-</v>
      </c>
    </row>
    <row r="17" spans="1:9" x14ac:dyDescent="0.2">
      <c r="A17" s="8" t="str">
        <f>CDProjekt!A17</f>
        <v>Tomasz Rodak</v>
      </c>
      <c r="B17" s="8" t="str">
        <f>IF([1]Relative!H7043="","-",[1]Relative!H7043)</f>
        <v>-</v>
      </c>
      <c r="C17" s="8" t="s">
        <v>15</v>
      </c>
      <c r="D17" s="10" t="s">
        <v>13</v>
      </c>
      <c r="E17" s="25" t="s">
        <v>48</v>
      </c>
      <c r="F17" s="13" t="s">
        <v>49</v>
      </c>
      <c r="G17" s="10" t="s">
        <v>13</v>
      </c>
      <c r="H17" s="16">
        <f>CDProjekt!J17</f>
        <v>195.4</v>
      </c>
      <c r="I17" s="27" t="str">
        <f>IF([1]Relative!J7043="","-",[1]Relative!J7043)</f>
        <v>-</v>
      </c>
    </row>
    <row r="18" spans="1:9" x14ac:dyDescent="0.2">
      <c r="C18" s="20"/>
      <c r="D18" s="21"/>
      <c r="G18" s="21"/>
      <c r="H18" s="22"/>
      <c r="I18" s="23"/>
    </row>
    <row r="19" spans="1:9" x14ac:dyDescent="0.2">
      <c r="B19" s="17" t="s">
        <v>59</v>
      </c>
      <c r="C19" s="20"/>
      <c r="D19" s="21"/>
      <c r="G19" s="21"/>
      <c r="H19" s="22"/>
      <c r="I19" s="23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6">
    <tabColor rgb="FFFFFF00"/>
  </sheetPr>
  <dimension ref="A1:L18"/>
  <sheetViews>
    <sheetView topLeftCell="A67" workbookViewId="0">
      <selection activeCell="A19" sqref="A19:XFD57"/>
    </sheetView>
  </sheetViews>
  <sheetFormatPr defaultRowHeight="12.75" x14ac:dyDescent="0.2"/>
  <cols>
    <col min="1" max="1" width="17.5703125" customWidth="1"/>
    <col min="2" max="2" width="18.140625" customWidth="1"/>
    <col min="3" max="3" width="9.140625" style="28"/>
    <col min="4" max="4" width="10.42578125" style="2" customWidth="1"/>
    <col min="5" max="6" width="16" style="2" customWidth="1"/>
    <col min="7" max="7" width="21.7109375" style="2" customWidth="1"/>
    <col min="8" max="8" width="12.7109375" bestFit="1" customWidth="1"/>
    <col min="9" max="9" width="20.85546875" bestFit="1" customWidth="1"/>
    <col min="10" max="10" width="23.5703125" bestFit="1" customWidth="1"/>
    <col min="11" max="11" width="15.5703125" bestFit="1" customWidth="1"/>
  </cols>
  <sheetData>
    <row r="1" spans="1:12" x14ac:dyDescent="0.2">
      <c r="A1" s="1" t="s">
        <v>61</v>
      </c>
      <c r="B1" s="1"/>
    </row>
    <row r="2" spans="1:12" x14ac:dyDescent="0.2">
      <c r="A2" s="3" t="s">
        <v>1</v>
      </c>
      <c r="B2" s="3" t="s">
        <v>2</v>
      </c>
      <c r="C2" s="29"/>
      <c r="D2" s="4" t="s">
        <v>3</v>
      </c>
      <c r="E2" s="4" t="s">
        <v>4</v>
      </c>
      <c r="F2" s="4" t="s">
        <v>5</v>
      </c>
      <c r="G2" s="4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0"/>
    </row>
    <row r="3" spans="1:12" x14ac:dyDescent="0.2">
      <c r="A3" s="5" t="s">
        <v>62</v>
      </c>
      <c r="B3" s="5"/>
      <c r="C3" s="7"/>
      <c r="D3" s="6"/>
      <c r="E3" s="6"/>
      <c r="F3" s="6"/>
      <c r="G3" s="6"/>
      <c r="H3" s="5"/>
      <c r="I3" s="5"/>
      <c r="J3" s="5"/>
      <c r="K3" s="5"/>
      <c r="L3" s="31"/>
    </row>
    <row r="4" spans="1:12" x14ac:dyDescent="0.2">
      <c r="A4" s="8" t="s">
        <v>12</v>
      </c>
      <c r="B4" s="8" t="s">
        <v>100</v>
      </c>
      <c r="C4" s="32" t="s">
        <v>15</v>
      </c>
      <c r="D4" s="14" t="s">
        <v>13</v>
      </c>
      <c r="E4" s="14" t="s">
        <v>16</v>
      </c>
      <c r="F4" s="14" t="s">
        <v>17</v>
      </c>
      <c r="G4" s="14" t="s">
        <v>28</v>
      </c>
      <c r="H4" s="11" t="str">
        <f>IF([1]Absolute!I7188="","-",IF($B10="","-",[1]Absolute!I7188))</f>
        <v>-</v>
      </c>
      <c r="I4" s="11" t="str">
        <f>IF([1]Absolute!J7188="","-",IF($B10="","-",[1]Absolute!J7188))</f>
        <v>-</v>
      </c>
      <c r="J4" s="33">
        <f>[1]Absolute!K7188</f>
        <v>1.1599999999999999</v>
      </c>
      <c r="K4" s="34">
        <f>[1]Absolute!L7188</f>
        <v>0.72</v>
      </c>
      <c r="L4" s="14" t="s">
        <v>45</v>
      </c>
    </row>
    <row r="5" spans="1:12" x14ac:dyDescent="0.2">
      <c r="A5" s="8" t="s">
        <v>12</v>
      </c>
      <c r="B5" s="8" t="str">
        <f>IF([1]Absolute!G7189="","-",[1]Absolute!G7189)</f>
        <v>-</v>
      </c>
      <c r="C5" s="32" t="s">
        <v>15</v>
      </c>
      <c r="D5" s="14" t="s">
        <v>13</v>
      </c>
      <c r="E5" s="14" t="s">
        <v>18</v>
      </c>
      <c r="F5" s="14" t="s">
        <v>19</v>
      </c>
      <c r="G5" s="14" t="s">
        <v>13</v>
      </c>
      <c r="H5" s="11" t="str">
        <f>IF([1]Absolute!I7189="","-",IF($B17="","-",[1]Absolute!I7189))</f>
        <v>-</v>
      </c>
      <c r="I5" s="11" t="str">
        <f>IF([1]Absolute!J7189="","-",IF($B17="","-",[1]Absolute!J7189))</f>
        <v>-</v>
      </c>
      <c r="J5" s="33">
        <f>[1]Absolute!K7189</f>
        <v>0.99</v>
      </c>
      <c r="K5" s="34">
        <f>[1]Absolute!L7189</f>
        <v>0.72</v>
      </c>
      <c r="L5" s="14" t="str">
        <f t="shared" ref="L5:L16" si="0">IF(K5&gt;K4,"↑",IF(K5=K4,"→","↓"))</f>
        <v>→</v>
      </c>
    </row>
    <row r="6" spans="1:12" x14ac:dyDescent="0.2">
      <c r="A6" s="8" t="s">
        <v>12</v>
      </c>
      <c r="B6" s="8" t="str">
        <f>IF([1]Absolute!G7190="","-",[1]Absolute!G7190)</f>
        <v>-</v>
      </c>
      <c r="C6" s="32" t="s">
        <v>15</v>
      </c>
      <c r="D6" s="14" t="s">
        <v>13</v>
      </c>
      <c r="E6" s="14" t="s">
        <v>20</v>
      </c>
      <c r="F6" s="14" t="s">
        <v>21</v>
      </c>
      <c r="G6" s="14" t="s">
        <v>13</v>
      </c>
      <c r="H6" s="11" t="str">
        <f>IF([1]Absolute!I7190="","-",IF($B18="","-",[1]Absolute!I7190))</f>
        <v>-</v>
      </c>
      <c r="I6" s="11" t="str">
        <f>IF([1]Absolute!J7190="","-",IF($B18="","-",[1]Absolute!J7190))</f>
        <v>-</v>
      </c>
      <c r="J6" s="33">
        <f>[1]Absolute!K7190</f>
        <v>1.05</v>
      </c>
      <c r="K6" s="34">
        <f>[1]Absolute!L7190</f>
        <v>0.72</v>
      </c>
      <c r="L6" s="14" t="str">
        <f t="shared" si="0"/>
        <v>→</v>
      </c>
    </row>
    <row r="7" spans="1:12" x14ac:dyDescent="0.2">
      <c r="A7" s="8" t="s">
        <v>12</v>
      </c>
      <c r="B7" s="8" t="str">
        <f>IF([1]Absolute!G7191="","-",[1]Absolute!G7191)</f>
        <v>-</v>
      </c>
      <c r="C7" s="32" t="s">
        <v>15</v>
      </c>
      <c r="D7" s="14" t="s">
        <v>13</v>
      </c>
      <c r="E7" s="25" t="s">
        <v>22</v>
      </c>
      <c r="F7" s="25" t="s">
        <v>23</v>
      </c>
      <c r="G7" s="14" t="s">
        <v>13</v>
      </c>
      <c r="H7" s="11" t="str">
        <f>IF([1]Absolute!I7191="","-",IF(#REF!="","-",[1]Absolute!I7191))</f>
        <v>-</v>
      </c>
      <c r="I7" s="11" t="str">
        <f>IF([1]Absolute!J7191="","-",IF(#REF!="","-",[1]Absolute!J7191))</f>
        <v>-</v>
      </c>
      <c r="J7" s="33">
        <f>[1]Absolute!K7191</f>
        <v>1.07</v>
      </c>
      <c r="K7" s="34">
        <f>[1]Absolute!L7191</f>
        <v>0.72</v>
      </c>
      <c r="L7" s="14" t="str">
        <f t="shared" si="0"/>
        <v>→</v>
      </c>
    </row>
    <row r="8" spans="1:12" x14ac:dyDescent="0.2">
      <c r="A8" s="8" t="s">
        <v>12</v>
      </c>
      <c r="B8" s="8" t="str">
        <f>IF([1]Absolute!G7192="","-",[1]Absolute!G7192)</f>
        <v>-</v>
      </c>
      <c r="C8" s="32" t="s">
        <v>15</v>
      </c>
      <c r="D8" s="14" t="s">
        <v>13</v>
      </c>
      <c r="E8" s="25" t="s">
        <v>26</v>
      </c>
      <c r="F8" s="25" t="s">
        <v>27</v>
      </c>
      <c r="G8" s="14" t="s">
        <v>13</v>
      </c>
      <c r="H8" s="11" t="str">
        <f>IF([1]Absolute!I7192="","-",IF(#REF!="","-",[1]Absolute!I7192))</f>
        <v>-</v>
      </c>
      <c r="I8" s="11" t="str">
        <f>IF([1]Absolute!J7192="","-",IF(#REF!="","-",[1]Absolute!J7192))</f>
        <v>-</v>
      </c>
      <c r="J8" s="33">
        <f>[1]Absolute!K7192</f>
        <v>1.07</v>
      </c>
      <c r="K8" s="34">
        <f>[1]Absolute!L7192</f>
        <v>0.72</v>
      </c>
      <c r="L8" s="14" t="str">
        <f t="shared" si="0"/>
        <v>→</v>
      </c>
    </row>
    <row r="9" spans="1:12" x14ac:dyDescent="0.2">
      <c r="A9" s="8" t="s">
        <v>12</v>
      </c>
      <c r="B9" s="8" t="str">
        <f>IF([1]Absolute!G7193="","-",[1]Absolute!G7193)</f>
        <v>Hold</v>
      </c>
      <c r="C9" s="32" t="s">
        <v>55</v>
      </c>
      <c r="D9" s="14" t="s">
        <v>28</v>
      </c>
      <c r="E9" s="25" t="s">
        <v>13</v>
      </c>
      <c r="F9" s="25" t="s">
        <v>29</v>
      </c>
      <c r="G9" s="14" t="s">
        <v>63</v>
      </c>
      <c r="H9" s="11" t="e">
        <f>IF([1]Absolute!I7193="","-",IF(#REF!="","-",[1]Absolute!I7193))</f>
        <v>#REF!</v>
      </c>
      <c r="I9" s="11" t="e">
        <f>IF([1]Absolute!J7193="","-",IF(#REF!="","-",[1]Absolute!J7193))</f>
        <v>#REF!</v>
      </c>
      <c r="J9" s="33">
        <f>[1]Absolute!K7193</f>
        <v>1.06</v>
      </c>
      <c r="K9" s="34">
        <f>[1]Absolute!L7193</f>
        <v>0.86</v>
      </c>
      <c r="L9" s="14" t="str">
        <f t="shared" si="0"/>
        <v>↑</v>
      </c>
    </row>
    <row r="10" spans="1:12" x14ac:dyDescent="0.2">
      <c r="A10" s="8" t="s">
        <v>12</v>
      </c>
      <c r="B10" s="8" t="str">
        <f>IF([1]Absolute!G7194="","-",[1]Absolute!G7194)</f>
        <v>-</v>
      </c>
      <c r="C10" s="32" t="s">
        <v>15</v>
      </c>
      <c r="D10" s="14" t="s">
        <v>13</v>
      </c>
      <c r="E10" s="25" t="s">
        <v>30</v>
      </c>
      <c r="F10" s="25" t="s">
        <v>31</v>
      </c>
      <c r="G10" s="14" t="s">
        <v>13</v>
      </c>
      <c r="H10" s="11" t="str">
        <f>IF([1]Absolute!I7194="","-",IF(#REF!="","-",[1]Absolute!I7194))</f>
        <v>-</v>
      </c>
      <c r="I10" s="11" t="str">
        <f>IF([1]Absolute!J7194="","-",IF(#REF!="","-",[1]Absolute!J7194))</f>
        <v>-</v>
      </c>
      <c r="J10" s="33">
        <f>[1]Absolute!K7194</f>
        <v>1.0900000000000001</v>
      </c>
      <c r="K10" s="34">
        <f>[1]Absolute!L7194</f>
        <v>0.86</v>
      </c>
      <c r="L10" s="14" t="str">
        <f t="shared" si="0"/>
        <v>→</v>
      </c>
    </row>
    <row r="11" spans="1:12" x14ac:dyDescent="0.2">
      <c r="A11" s="8" t="s">
        <v>12</v>
      </c>
      <c r="B11" s="8" t="str">
        <f>IF([1]Absolute!G7195="","-",[1]Absolute!G7195)</f>
        <v>-</v>
      </c>
      <c r="C11" s="32" t="s">
        <v>15</v>
      </c>
      <c r="D11" s="14" t="s">
        <v>13</v>
      </c>
      <c r="E11" s="25" t="s">
        <v>14</v>
      </c>
      <c r="F11" s="25" t="s">
        <v>32</v>
      </c>
      <c r="G11" s="14" t="s">
        <v>13</v>
      </c>
      <c r="H11" s="11" t="str">
        <f>IF([1]Absolute!I7195="","-",IF(#REF!="","-",[1]Absolute!I7195))</f>
        <v>-</v>
      </c>
      <c r="I11" s="11" t="str">
        <f>IF([1]Absolute!J7195="","-",IF(#REF!="","-",[1]Absolute!J7195))</f>
        <v>-</v>
      </c>
      <c r="J11" s="33">
        <f>[1]Absolute!K7195</f>
        <v>0.99</v>
      </c>
      <c r="K11" s="34">
        <f>[1]Absolute!L7195</f>
        <v>0.86</v>
      </c>
      <c r="L11" s="14" t="str">
        <f t="shared" si="0"/>
        <v>→</v>
      </c>
    </row>
    <row r="12" spans="1:12" x14ac:dyDescent="0.2">
      <c r="A12" s="8" t="s">
        <v>12</v>
      </c>
      <c r="B12" s="8" t="str">
        <f>IF([1]Absolute!G7196="","-",[1]Absolute!G7196)</f>
        <v>-</v>
      </c>
      <c r="C12" s="32" t="s">
        <v>15</v>
      </c>
      <c r="D12" s="14" t="s">
        <v>13</v>
      </c>
      <c r="E12" s="25" t="s">
        <v>35</v>
      </c>
      <c r="F12" s="25" t="s">
        <v>36</v>
      </c>
      <c r="G12" s="14" t="s">
        <v>13</v>
      </c>
      <c r="H12" s="11" t="str">
        <f>IF([1]Absolute!I7196="","-",IF(#REF!="","-",[1]Absolute!I7196))</f>
        <v>-</v>
      </c>
      <c r="I12" s="11" t="str">
        <f>IF([1]Absolute!J7196="","-",IF(#REF!="","-",[1]Absolute!J7196))</f>
        <v>-</v>
      </c>
      <c r="J12" s="33">
        <f>[1]Absolute!K7196</f>
        <v>1.01</v>
      </c>
      <c r="K12" s="34">
        <f>[1]Absolute!L7196</f>
        <v>0.86</v>
      </c>
      <c r="L12" s="14" t="str">
        <f t="shared" si="0"/>
        <v>→</v>
      </c>
    </row>
    <row r="13" spans="1:12" x14ac:dyDescent="0.2">
      <c r="A13" s="8" t="s">
        <v>12</v>
      </c>
      <c r="B13" s="8" t="str">
        <f>IF([1]Absolute!G7197="","-",[1]Absolute!G7197)</f>
        <v>-</v>
      </c>
      <c r="C13" s="32" t="s">
        <v>15</v>
      </c>
      <c r="D13" s="14" t="s">
        <v>13</v>
      </c>
      <c r="E13" s="25" t="s">
        <v>37</v>
      </c>
      <c r="F13" s="25" t="s">
        <v>38</v>
      </c>
      <c r="G13" s="14" t="s">
        <v>13</v>
      </c>
      <c r="H13" s="11" t="str">
        <f>IF([1]Absolute!I7197="","-",IF(#REF!="","-",[1]Absolute!I7197))</f>
        <v>-</v>
      </c>
      <c r="I13" s="11" t="str">
        <f>IF([1]Absolute!J7197="","-",IF(#REF!="","-",[1]Absolute!J7197))</f>
        <v>-</v>
      </c>
      <c r="J13" s="33">
        <f>[1]Absolute!K7197</f>
        <v>0.89</v>
      </c>
      <c r="K13" s="34">
        <f>[1]Absolute!L7197</f>
        <v>0.86</v>
      </c>
      <c r="L13" s="14" t="str">
        <f t="shared" si="0"/>
        <v>→</v>
      </c>
    </row>
    <row r="14" spans="1:12" x14ac:dyDescent="0.2">
      <c r="A14" s="8" t="s">
        <v>12</v>
      </c>
      <c r="B14" s="8" t="str">
        <f>IF([1]Absolute!G7198="","-",[1]Absolute!G7198)</f>
        <v>-</v>
      </c>
      <c r="C14" s="32" t="s">
        <v>15</v>
      </c>
      <c r="D14" s="14" t="s">
        <v>13</v>
      </c>
      <c r="E14" s="25" t="s">
        <v>43</v>
      </c>
      <c r="F14" s="25" t="s">
        <v>44</v>
      </c>
      <c r="G14" s="14" t="s">
        <v>13</v>
      </c>
      <c r="H14" s="11" t="str">
        <f>IF([1]Absolute!I7198="","-",IF(#REF!="","-",[1]Absolute!I7198))</f>
        <v>-</v>
      </c>
      <c r="I14" s="11" t="str">
        <f>IF([1]Absolute!J7198="","-",IF(#REF!="","-",[1]Absolute!J7198))</f>
        <v>-</v>
      </c>
      <c r="J14" s="33">
        <f>[1]Absolute!K7198</f>
        <v>1.01</v>
      </c>
      <c r="K14" s="34">
        <f>[1]Absolute!L7198</f>
        <v>0.86</v>
      </c>
      <c r="L14" s="14" t="str">
        <f t="shared" si="0"/>
        <v>→</v>
      </c>
    </row>
    <row r="15" spans="1:12" x14ac:dyDescent="0.2">
      <c r="A15" s="8" t="s">
        <v>12</v>
      </c>
      <c r="B15" s="8" t="str">
        <f>IF([1]Absolute!G7199="","-",[1]Absolute!G7199)</f>
        <v>-</v>
      </c>
      <c r="C15" s="32" t="s">
        <v>15</v>
      </c>
      <c r="D15" s="14" t="s">
        <v>13</v>
      </c>
      <c r="E15" s="25" t="s">
        <v>33</v>
      </c>
      <c r="F15" s="25" t="s">
        <v>46</v>
      </c>
      <c r="G15" s="14" t="s">
        <v>13</v>
      </c>
      <c r="H15" s="11" t="str">
        <f>IF([1]Absolute!I7199="","-",IF(#REF!="","-",[1]Absolute!I7199))</f>
        <v>-</v>
      </c>
      <c r="I15" s="11" t="str">
        <f>IF([1]Absolute!J7199="","-",IF(#REF!="","-",[1]Absolute!J7199))</f>
        <v>-</v>
      </c>
      <c r="J15" s="33">
        <f>[1]Absolute!K7199</f>
        <v>0.87</v>
      </c>
      <c r="K15" s="34">
        <f>[1]Absolute!L7199</f>
        <v>0.86</v>
      </c>
      <c r="L15" s="14" t="str">
        <f t="shared" si="0"/>
        <v>→</v>
      </c>
    </row>
    <row r="16" spans="1:12" x14ac:dyDescent="0.2">
      <c r="A16" s="8" t="s">
        <v>12</v>
      </c>
      <c r="B16" s="8" t="str">
        <f>IF([1]Absolute!G7200="","-",[1]Absolute!G7200)</f>
        <v>-</v>
      </c>
      <c r="C16" s="32" t="s">
        <v>15</v>
      </c>
      <c r="D16" s="14" t="s">
        <v>13</v>
      </c>
      <c r="E16" s="25" t="s">
        <v>48</v>
      </c>
      <c r="F16" s="25" t="s">
        <v>49</v>
      </c>
      <c r="G16" s="14" t="s">
        <v>13</v>
      </c>
      <c r="H16" s="11" t="str">
        <f>IF([1]Absolute!I7200="","-",IF(#REF!="","-",[1]Absolute!I7200))</f>
        <v>-</v>
      </c>
      <c r="I16" s="11" t="str">
        <f>IF([1]Absolute!J7200="","-",IF(#REF!="","-",[1]Absolute!J7200))</f>
        <v>-</v>
      </c>
      <c r="J16" s="33">
        <f>[1]Absolute!K7200</f>
        <v>0.86</v>
      </c>
      <c r="K16" s="34">
        <f>[1]Absolute!L7200</f>
        <v>0.86</v>
      </c>
      <c r="L16" s="14" t="str">
        <f t="shared" si="0"/>
        <v>→</v>
      </c>
    </row>
    <row r="17" spans="4:12" x14ac:dyDescent="0.2">
      <c r="D17" s="21"/>
      <c r="E17" s="21"/>
      <c r="F17" s="21"/>
      <c r="G17" s="21"/>
      <c r="H17" s="35"/>
      <c r="I17" s="35"/>
      <c r="J17" s="22"/>
      <c r="K17" s="36"/>
      <c r="L17" s="20"/>
    </row>
    <row r="18" spans="4:12" x14ac:dyDescent="0.2">
      <c r="D18" s="21"/>
      <c r="E18" s="21"/>
      <c r="F18" s="21"/>
      <c r="G18" s="21"/>
      <c r="H18" s="35"/>
      <c r="I18" s="35"/>
      <c r="J18" s="22"/>
      <c r="K18" s="36"/>
      <c r="L18" s="20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7">
    <tabColor rgb="FFFFFF00"/>
  </sheetPr>
  <dimension ref="A1:I18"/>
  <sheetViews>
    <sheetView topLeftCell="A74" workbookViewId="0">
      <selection activeCell="A19" sqref="A19:XFD57"/>
    </sheetView>
  </sheetViews>
  <sheetFormatPr defaultRowHeight="12.75" x14ac:dyDescent="0.2"/>
  <cols>
    <col min="1" max="1" width="15.7109375" customWidth="1"/>
    <col min="2" max="2" width="14.85546875" customWidth="1"/>
    <col min="3" max="3" width="11.28515625" style="28" customWidth="1"/>
    <col min="4" max="4" width="10.140625" style="2" bestFit="1" customWidth="1"/>
    <col min="5" max="5" width="15.7109375" style="2" bestFit="1" customWidth="1"/>
    <col min="6" max="6" width="15.7109375" style="2" customWidth="1"/>
    <col min="7" max="7" width="22" style="2" bestFit="1" customWidth="1"/>
    <col min="8" max="8" width="13.42578125" customWidth="1"/>
    <col min="9" max="9" width="20" style="2" customWidth="1"/>
  </cols>
  <sheetData>
    <row r="1" spans="1:9" x14ac:dyDescent="0.2">
      <c r="A1" s="1" t="s">
        <v>64</v>
      </c>
      <c r="B1" s="1"/>
    </row>
    <row r="2" spans="1:9" x14ac:dyDescent="0.2">
      <c r="A2" s="3" t="s">
        <v>1</v>
      </c>
      <c r="B2" s="3" t="s">
        <v>52</v>
      </c>
      <c r="C2" s="29"/>
      <c r="D2" s="4" t="s">
        <v>3</v>
      </c>
      <c r="E2" s="4" t="s">
        <v>4</v>
      </c>
      <c r="F2" s="4" t="s">
        <v>5</v>
      </c>
      <c r="G2" s="4" t="s">
        <v>6</v>
      </c>
      <c r="H2" s="3" t="s">
        <v>9</v>
      </c>
      <c r="I2" s="4" t="s">
        <v>8</v>
      </c>
    </row>
    <row r="3" spans="1:9" x14ac:dyDescent="0.2">
      <c r="A3" s="5" t="s">
        <v>62</v>
      </c>
      <c r="B3" s="5"/>
      <c r="C3" s="7"/>
      <c r="D3" s="6"/>
      <c r="E3" s="6"/>
      <c r="F3" s="6"/>
      <c r="G3" s="6"/>
      <c r="H3" s="5"/>
      <c r="I3" s="6"/>
    </row>
    <row r="4" spans="1:9" x14ac:dyDescent="0.2">
      <c r="A4" s="8" t="str">
        <f>CIGames!A4</f>
        <v>Tomasz Rodak</v>
      </c>
      <c r="B4" s="8" t="s">
        <v>98</v>
      </c>
      <c r="C4" s="32" t="s">
        <v>15</v>
      </c>
      <c r="D4" s="14" t="s">
        <v>13</v>
      </c>
      <c r="E4" s="14" t="s">
        <v>16</v>
      </c>
      <c r="F4" s="14" t="s">
        <v>17</v>
      </c>
      <c r="G4" s="14" t="s">
        <v>22</v>
      </c>
      <c r="H4" s="16">
        <f>CIGames!J4</f>
        <v>1.1599999999999999</v>
      </c>
      <c r="I4" s="38" t="str">
        <f>IF([1]Relative!J7184="","-",[1]Relative!J7184)</f>
        <v>-</v>
      </c>
    </row>
    <row r="5" spans="1:9" x14ac:dyDescent="0.2">
      <c r="A5" s="8" t="str">
        <f>CIGames!A5</f>
        <v>Tomasz Rodak</v>
      </c>
      <c r="B5" s="8" t="str">
        <f>IF([1]Relative!H7185="","-",[1]Relative!H7185)</f>
        <v>-</v>
      </c>
      <c r="C5" s="32" t="s">
        <v>15</v>
      </c>
      <c r="D5" s="14" t="s">
        <v>13</v>
      </c>
      <c r="E5" s="14" t="s">
        <v>18</v>
      </c>
      <c r="F5" s="14" t="s">
        <v>19</v>
      </c>
      <c r="G5" s="14" t="s">
        <v>13</v>
      </c>
      <c r="H5" s="16">
        <f>CIGames!J5</f>
        <v>0.99</v>
      </c>
      <c r="I5" s="38" t="str">
        <f>IF([1]Relative!J7185="","-",[1]Relative!J7185)</f>
        <v>-</v>
      </c>
    </row>
    <row r="6" spans="1:9" x14ac:dyDescent="0.2">
      <c r="A6" s="8" t="str">
        <f>CIGames!A6</f>
        <v>Tomasz Rodak</v>
      </c>
      <c r="B6" s="8" t="str">
        <f>IF([1]Relative!H7186="","-",[1]Relative!H7186)</f>
        <v>-</v>
      </c>
      <c r="C6" s="32" t="s">
        <v>15</v>
      </c>
      <c r="D6" s="14" t="s">
        <v>13</v>
      </c>
      <c r="E6" s="14" t="s">
        <v>20</v>
      </c>
      <c r="F6" s="14" t="s">
        <v>21</v>
      </c>
      <c r="G6" s="14" t="s">
        <v>13</v>
      </c>
      <c r="H6" s="16">
        <f>CIGames!J6</f>
        <v>1.05</v>
      </c>
      <c r="I6" s="38" t="str">
        <f>IF([1]Relative!J7186="","-",[1]Relative!J7186)</f>
        <v>-</v>
      </c>
    </row>
    <row r="7" spans="1:9" x14ac:dyDescent="0.2">
      <c r="A7" s="8" t="str">
        <f>CIGames!A7</f>
        <v>Tomasz Rodak</v>
      </c>
      <c r="B7" s="8" t="str">
        <f>IF([1]Relative!H7187="","-",[1]Relative!H7187)</f>
        <v>Underweight</v>
      </c>
      <c r="C7" s="32" t="s">
        <v>15</v>
      </c>
      <c r="D7" s="14" t="s">
        <v>22</v>
      </c>
      <c r="E7" s="25" t="s">
        <v>13</v>
      </c>
      <c r="F7" s="25" t="s">
        <v>23</v>
      </c>
      <c r="G7" s="14" t="s">
        <v>65</v>
      </c>
      <c r="H7" s="16">
        <f>CIGames!J7</f>
        <v>1.07</v>
      </c>
      <c r="I7" s="38">
        <f>IF([1]Relative!J7187="","-",[1]Relative!J7187)</f>
        <v>-0.11742906948060916</v>
      </c>
    </row>
    <row r="8" spans="1:9" x14ac:dyDescent="0.2">
      <c r="A8" s="8" t="str">
        <f>CIGames!A8</f>
        <v>Tomasz Rodak</v>
      </c>
      <c r="B8" s="8" t="str">
        <f>IF([1]Relative!H7188="","-",[1]Relative!H7188)</f>
        <v>-</v>
      </c>
      <c r="C8" s="32" t="s">
        <v>15</v>
      </c>
      <c r="D8" s="14" t="s">
        <v>13</v>
      </c>
      <c r="E8" s="25" t="s">
        <v>26</v>
      </c>
      <c r="F8" s="25" t="s">
        <v>27</v>
      </c>
      <c r="G8" s="14" t="s">
        <v>13</v>
      </c>
      <c r="H8" s="16">
        <f>CIGames!J8</f>
        <v>1.07</v>
      </c>
      <c r="I8" s="38" t="str">
        <f>IF([1]Relative!J7188="","-",[1]Relative!J7188)</f>
        <v>-</v>
      </c>
    </row>
    <row r="9" spans="1:9" x14ac:dyDescent="0.2">
      <c r="A9" s="8" t="str">
        <f>CIGames!A9</f>
        <v>Tomasz Rodak</v>
      </c>
      <c r="B9" s="8" t="str">
        <f>IF([1]Relative!H7189="","-",[1]Relative!H7189)</f>
        <v>-</v>
      </c>
      <c r="C9" s="32" t="s">
        <v>15</v>
      </c>
      <c r="D9" s="14" t="s">
        <v>13</v>
      </c>
      <c r="E9" s="25" t="s">
        <v>28</v>
      </c>
      <c r="F9" s="25" t="s">
        <v>29</v>
      </c>
      <c r="G9" s="14" t="s">
        <v>13</v>
      </c>
      <c r="H9" s="16">
        <f>CIGames!J9</f>
        <v>1.06</v>
      </c>
      <c r="I9" s="38" t="str">
        <f>IF([1]Relative!J7189="","-",[1]Relative!J7189)</f>
        <v>-</v>
      </c>
    </row>
    <row r="10" spans="1:9" x14ac:dyDescent="0.2">
      <c r="A10" s="8" t="str">
        <f>CIGames!A10</f>
        <v>Tomasz Rodak</v>
      </c>
      <c r="B10" s="8" t="str">
        <f>IF([1]Relative!H7190="","-",[1]Relative!H7190)</f>
        <v>-</v>
      </c>
      <c r="C10" s="32" t="s">
        <v>15</v>
      </c>
      <c r="D10" s="14" t="s">
        <v>13</v>
      </c>
      <c r="E10" s="25" t="s">
        <v>30</v>
      </c>
      <c r="F10" s="25" t="s">
        <v>31</v>
      </c>
      <c r="G10" s="14" t="s">
        <v>13</v>
      </c>
      <c r="H10" s="16">
        <f>CIGames!J10</f>
        <v>1.0900000000000001</v>
      </c>
      <c r="I10" s="38" t="str">
        <f>IF([1]Relative!J7190="","-",[1]Relative!J7190)</f>
        <v>-</v>
      </c>
    </row>
    <row r="11" spans="1:9" x14ac:dyDescent="0.2">
      <c r="A11" s="8" t="str">
        <f>CIGames!A11</f>
        <v>Tomasz Rodak</v>
      </c>
      <c r="B11" s="8" t="str">
        <f>IF([1]Relative!H7191="","-",[1]Relative!H7191)</f>
        <v>-</v>
      </c>
      <c r="C11" s="32" t="s">
        <v>15</v>
      </c>
      <c r="D11" s="14" t="s">
        <v>13</v>
      </c>
      <c r="E11" s="25" t="s">
        <v>14</v>
      </c>
      <c r="F11" s="25" t="s">
        <v>32</v>
      </c>
      <c r="G11" s="14" t="s">
        <v>13</v>
      </c>
      <c r="H11" s="16">
        <f>CIGames!J11</f>
        <v>0.99</v>
      </c>
      <c r="I11" s="38" t="str">
        <f>IF([1]Relative!J7191="","-",[1]Relative!J7191)</f>
        <v>-</v>
      </c>
    </row>
    <row r="12" spans="1:9" x14ac:dyDescent="0.2">
      <c r="A12" s="8" t="str">
        <f>CIGames!A12</f>
        <v>Tomasz Rodak</v>
      </c>
      <c r="B12" s="8" t="str">
        <f>IF([1]Relative!H7192="","-",[1]Relative!H7192)</f>
        <v>-</v>
      </c>
      <c r="C12" s="32" t="s">
        <v>15</v>
      </c>
      <c r="D12" s="14" t="s">
        <v>13</v>
      </c>
      <c r="E12" s="25" t="s">
        <v>35</v>
      </c>
      <c r="F12" s="25" t="s">
        <v>36</v>
      </c>
      <c r="G12" s="14" t="s">
        <v>13</v>
      </c>
      <c r="H12" s="16">
        <f>CIGames!J12</f>
        <v>1.01</v>
      </c>
      <c r="I12" s="38" t="str">
        <f>IF([1]Relative!J7192="","-",[1]Relative!J7192)</f>
        <v>-</v>
      </c>
    </row>
    <row r="13" spans="1:9" x14ac:dyDescent="0.2">
      <c r="A13" s="8" t="str">
        <f>CIGames!A13</f>
        <v>Tomasz Rodak</v>
      </c>
      <c r="B13" s="8" t="str">
        <f>IF([1]Relative!H7193="","-",[1]Relative!H7193)</f>
        <v>-</v>
      </c>
      <c r="C13" s="32" t="s">
        <v>15</v>
      </c>
      <c r="D13" s="14" t="s">
        <v>13</v>
      </c>
      <c r="E13" s="25" t="s">
        <v>37</v>
      </c>
      <c r="F13" s="25" t="s">
        <v>38</v>
      </c>
      <c r="G13" s="14" t="s">
        <v>13</v>
      </c>
      <c r="H13" s="16">
        <f>CIGames!J13</f>
        <v>0.89</v>
      </c>
      <c r="I13" s="38" t="str">
        <f>IF([1]Relative!J7193="","-",[1]Relative!J7193)</f>
        <v>-</v>
      </c>
    </row>
    <row r="14" spans="1:9" x14ac:dyDescent="0.2">
      <c r="A14" s="8" t="str">
        <f>CIGames!A14</f>
        <v>Tomasz Rodak</v>
      </c>
      <c r="B14" s="8" t="str">
        <f>IF([1]Relative!H7194="","-",[1]Relative!H7194)</f>
        <v>-</v>
      </c>
      <c r="C14" s="32" t="s">
        <v>15</v>
      </c>
      <c r="D14" s="14" t="s">
        <v>13</v>
      </c>
      <c r="E14" s="25" t="s">
        <v>43</v>
      </c>
      <c r="F14" s="25" t="s">
        <v>44</v>
      </c>
      <c r="G14" s="14" t="s">
        <v>13</v>
      </c>
      <c r="H14" s="16">
        <f>CIGames!J14</f>
        <v>1.01</v>
      </c>
      <c r="I14" s="38" t="str">
        <f>IF([1]Relative!J7194="","-",[1]Relative!J7194)</f>
        <v>-</v>
      </c>
    </row>
    <row r="15" spans="1:9" x14ac:dyDescent="0.2">
      <c r="A15" s="8" t="str">
        <f>CIGames!A15</f>
        <v>Tomasz Rodak</v>
      </c>
      <c r="B15" s="8" t="str">
        <f>IF([1]Relative!H7195="","-",[1]Relative!H7195)</f>
        <v>-</v>
      </c>
      <c r="C15" s="32" t="s">
        <v>15</v>
      </c>
      <c r="D15" s="14" t="s">
        <v>13</v>
      </c>
      <c r="E15" s="25" t="s">
        <v>33</v>
      </c>
      <c r="F15" s="25" t="s">
        <v>46</v>
      </c>
      <c r="G15" s="14" t="s">
        <v>13</v>
      </c>
      <c r="H15" s="16">
        <f>CIGames!J15</f>
        <v>0.87</v>
      </c>
      <c r="I15" s="38" t="str">
        <f>IF([1]Relative!J7195="","-",[1]Relative!J7195)</f>
        <v>-</v>
      </c>
    </row>
    <row r="16" spans="1:9" x14ac:dyDescent="0.2">
      <c r="A16" s="8" t="str">
        <f>CIGames!A16</f>
        <v>Tomasz Rodak</v>
      </c>
      <c r="B16" s="8" t="str">
        <f>IF([1]Relative!H7196="","-",[1]Relative!H7196)</f>
        <v>-</v>
      </c>
      <c r="C16" s="32" t="s">
        <v>15</v>
      </c>
      <c r="D16" s="14" t="s">
        <v>13</v>
      </c>
      <c r="E16" s="25" t="s">
        <v>48</v>
      </c>
      <c r="F16" s="25" t="s">
        <v>49</v>
      </c>
      <c r="G16" s="14" t="s">
        <v>13</v>
      </c>
      <c r="H16" s="16">
        <f>CIGames!J16</f>
        <v>0.86</v>
      </c>
      <c r="I16" s="38" t="str">
        <f>IF([1]Relative!J7196="","-",[1]Relative!J7196)</f>
        <v>-</v>
      </c>
    </row>
    <row r="17" spans="4:9" x14ac:dyDescent="0.2">
      <c r="D17" s="21"/>
      <c r="E17" s="21"/>
      <c r="F17" s="21"/>
      <c r="G17" s="21"/>
      <c r="H17" s="22"/>
      <c r="I17" s="39"/>
    </row>
    <row r="18" spans="4:9" x14ac:dyDescent="0.2">
      <c r="D18" s="21"/>
      <c r="E18" s="21"/>
      <c r="F18" s="21"/>
      <c r="G18" s="21"/>
      <c r="H18" s="22"/>
      <c r="I18" s="39"/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2">
    <tabColor rgb="FFFFFF00"/>
    <pageSetUpPr fitToPage="1"/>
  </sheetPr>
  <dimension ref="A1:L17"/>
  <sheetViews>
    <sheetView workbookViewId="0">
      <selection activeCell="A18" sqref="A18:XFD57"/>
    </sheetView>
  </sheetViews>
  <sheetFormatPr defaultRowHeight="12.75" x14ac:dyDescent="0.2"/>
  <cols>
    <col min="1" max="1" width="15.7109375" customWidth="1"/>
    <col min="2" max="2" width="17.28515625" bestFit="1" customWidth="1"/>
    <col min="4" max="4" width="11.42578125" customWidth="1"/>
    <col min="5" max="5" width="15.7109375" bestFit="1" customWidth="1"/>
    <col min="6" max="6" width="15.7109375" customWidth="1"/>
    <col min="7" max="7" width="22.140625" customWidth="1"/>
    <col min="8" max="8" width="12.7109375" bestFit="1" customWidth="1"/>
    <col min="9" max="9" width="20.85546875" bestFit="1" customWidth="1"/>
    <col min="10" max="10" width="23.5703125" bestFit="1" customWidth="1"/>
    <col min="11" max="11" width="15.5703125" bestFit="1" customWidth="1"/>
    <col min="12" max="12" width="4.5703125" customWidth="1"/>
  </cols>
  <sheetData>
    <row r="1" spans="1:12" x14ac:dyDescent="0.2">
      <c r="A1" s="1" t="s">
        <v>0</v>
      </c>
      <c r="B1" s="1"/>
      <c r="D1" s="2"/>
      <c r="E1" s="2"/>
      <c r="F1" s="2"/>
      <c r="G1" s="2"/>
      <c r="H1" s="2"/>
      <c r="I1" s="2"/>
      <c r="L1" s="2"/>
    </row>
    <row r="2" spans="1:12" x14ac:dyDescent="0.2">
      <c r="A2" s="3" t="s">
        <v>1</v>
      </c>
      <c r="B2" s="3" t="s">
        <v>2</v>
      </c>
      <c r="C2" s="3"/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3" t="s">
        <v>9</v>
      </c>
      <c r="K2" s="3" t="s">
        <v>10</v>
      </c>
      <c r="L2" s="4"/>
    </row>
    <row r="3" spans="1:12" x14ac:dyDescent="0.2">
      <c r="A3" s="5" t="s">
        <v>66</v>
      </c>
      <c r="B3" s="5"/>
      <c r="C3" s="5"/>
      <c r="D3" s="6"/>
      <c r="E3" s="6"/>
      <c r="F3" s="6"/>
      <c r="G3" s="6"/>
      <c r="H3" s="6"/>
      <c r="I3" s="6"/>
      <c r="J3" s="5"/>
      <c r="K3" s="5"/>
      <c r="L3" s="7"/>
    </row>
    <row r="4" spans="1:12" x14ac:dyDescent="0.2">
      <c r="A4" s="20" t="s">
        <v>12</v>
      </c>
      <c r="B4" t="s">
        <v>50</v>
      </c>
      <c r="C4" t="s">
        <v>15</v>
      </c>
      <c r="D4" s="37" t="s">
        <v>13</v>
      </c>
      <c r="E4" s="20" t="s">
        <v>20</v>
      </c>
      <c r="F4" s="20" t="s">
        <v>21</v>
      </c>
      <c r="G4" s="20" t="s">
        <v>26</v>
      </c>
      <c r="H4" s="35" t="str">
        <f>IF([1]Absolute!I6664="","-",IF(B5="","-",[1]Absolute!I6664))</f>
        <v>-</v>
      </c>
      <c r="I4" s="35" t="str">
        <f>IF([1]Absolute!J6664="","-",IF(B5="","-",[1]Absolute!J6664))</f>
        <v>-</v>
      </c>
      <c r="J4" s="40">
        <f>[1]Absolute!K6664</f>
        <v>61.7</v>
      </c>
      <c r="K4" s="40">
        <f>[1]Absolute!L6664</f>
        <v>58.9</v>
      </c>
      <c r="L4" t="s">
        <v>15</v>
      </c>
    </row>
    <row r="5" spans="1:12" x14ac:dyDescent="0.2">
      <c r="A5" s="20" t="s">
        <v>12</v>
      </c>
      <c r="B5" t="str">
        <f>IF([1]Absolute!G6665="","-",[1]Absolute!G6665)</f>
        <v>-</v>
      </c>
      <c r="C5" t="s">
        <v>15</v>
      </c>
      <c r="D5" s="37" t="s">
        <v>13</v>
      </c>
      <c r="E5" s="41" t="s">
        <v>22</v>
      </c>
      <c r="F5" s="41" t="s">
        <v>23</v>
      </c>
      <c r="G5" s="20" t="s">
        <v>13</v>
      </c>
      <c r="H5" s="35" t="str">
        <f>IF([1]Absolute!I6665="","-",IF(B6="","-",[1]Absolute!I6665))</f>
        <v>-</v>
      </c>
      <c r="I5" s="35" t="str">
        <f>IF([1]Absolute!J6665="","-",IF(B6="","-",[1]Absolute!J6665))</f>
        <v>-</v>
      </c>
      <c r="J5" s="40">
        <f>[1]Absolute!K6665</f>
        <v>62.6</v>
      </c>
      <c r="K5" s="40">
        <f>[1]Absolute!L6665</f>
        <v>58.9</v>
      </c>
      <c r="L5" t="str">
        <f t="shared" ref="L5:L15" si="0">IF(K5&gt;K4,"↑",IF(K5=K4,"→","↓"))</f>
        <v>→</v>
      </c>
    </row>
    <row r="6" spans="1:12" x14ac:dyDescent="0.2">
      <c r="A6" s="20" t="s">
        <v>12</v>
      </c>
      <c r="B6" t="str">
        <f>IF([1]Absolute!G6666="","-",[1]Absolute!G6666)</f>
        <v>Hold</v>
      </c>
      <c r="C6" t="s">
        <v>15</v>
      </c>
      <c r="D6" s="41" t="s">
        <v>26</v>
      </c>
      <c r="E6" s="41" t="s">
        <v>13</v>
      </c>
      <c r="F6" s="41" t="s">
        <v>27</v>
      </c>
      <c r="G6" s="20" t="s">
        <v>67</v>
      </c>
      <c r="H6" s="35">
        <f>IF([1]Absolute!I6666="","-",IF(B7="","-",[1]Absolute!I6666))</f>
        <v>3.2052357778150631E-2</v>
      </c>
      <c r="I6" s="35">
        <f>IF([1]Absolute!J6666="","-",IF(B7="","-",[1]Absolute!J6666))</f>
        <v>8.169932915435596E-2</v>
      </c>
      <c r="J6" s="40">
        <f>[1]Absolute!K6666</f>
        <v>59.59</v>
      </c>
      <c r="K6" s="40">
        <f>[1]Absolute!L6666</f>
        <v>58.9</v>
      </c>
      <c r="L6" t="str">
        <f t="shared" si="0"/>
        <v>→</v>
      </c>
    </row>
    <row r="7" spans="1:12" x14ac:dyDescent="0.2">
      <c r="A7" s="20" t="s">
        <v>12</v>
      </c>
      <c r="B7" t="str">
        <f>IF([1]Absolute!G6667="","-",[1]Absolute!G6667)</f>
        <v>-</v>
      </c>
      <c r="C7" t="s">
        <v>15</v>
      </c>
      <c r="D7" s="41" t="s">
        <v>13</v>
      </c>
      <c r="E7" s="41" t="s">
        <v>28</v>
      </c>
      <c r="F7" s="41" t="s">
        <v>29</v>
      </c>
      <c r="G7" s="20" t="s">
        <v>13</v>
      </c>
      <c r="H7" s="35" t="str">
        <f>IF([1]Absolute!I6667="","-",IF(B8="","-",[1]Absolute!I6667))</f>
        <v>-</v>
      </c>
      <c r="I7" s="35" t="str">
        <f>IF([1]Absolute!J6667="","-",IF(B8="","-",[1]Absolute!J6667))</f>
        <v>-</v>
      </c>
      <c r="J7" s="40">
        <f>[1]Absolute!K6667</f>
        <v>56.98</v>
      </c>
      <c r="K7" s="40">
        <f>[1]Absolute!L6667</f>
        <v>59.7</v>
      </c>
      <c r="L7" t="str">
        <f t="shared" si="0"/>
        <v>↑</v>
      </c>
    </row>
    <row r="8" spans="1:12" x14ac:dyDescent="0.2">
      <c r="A8" s="20" t="s">
        <v>12</v>
      </c>
      <c r="B8" t="str">
        <f>IF([1]Absolute!G6668="","-",[1]Absolute!G6668)</f>
        <v>-</v>
      </c>
      <c r="C8" t="s">
        <v>15</v>
      </c>
      <c r="D8" s="41" t="s">
        <v>13</v>
      </c>
      <c r="E8" s="41" t="s">
        <v>30</v>
      </c>
      <c r="F8" s="41" t="s">
        <v>31</v>
      </c>
      <c r="G8" s="20" t="s">
        <v>13</v>
      </c>
      <c r="H8" s="35" t="str">
        <f>IF([1]Absolute!I6668="","-",IF(B9="","-",[1]Absolute!I6668))</f>
        <v>-</v>
      </c>
      <c r="I8" s="35" t="str">
        <f>IF([1]Absolute!J6668="","-",IF(B9="","-",[1]Absolute!J6668))</f>
        <v>-</v>
      </c>
      <c r="J8" s="40">
        <f>[1]Absolute!K6668</f>
        <v>58.5</v>
      </c>
      <c r="K8" s="40">
        <f>[1]Absolute!L6668</f>
        <v>59.7</v>
      </c>
      <c r="L8" t="str">
        <f t="shared" si="0"/>
        <v>→</v>
      </c>
    </row>
    <row r="9" spans="1:12" x14ac:dyDescent="0.2">
      <c r="A9" s="20" t="s">
        <v>12</v>
      </c>
      <c r="B9" t="str">
        <f>IF([1]Absolute!G6669="","-",[1]Absolute!G6669)</f>
        <v>-</v>
      </c>
      <c r="C9" t="s">
        <v>15</v>
      </c>
      <c r="D9" s="41" t="s">
        <v>13</v>
      </c>
      <c r="E9" s="42">
        <v>43144</v>
      </c>
      <c r="F9" s="42">
        <v>43145</v>
      </c>
      <c r="G9" s="20" t="s">
        <v>13</v>
      </c>
      <c r="H9" s="35" t="str">
        <f>IF([1]Absolute!I6669="","-",IF(B16="","-",[1]Absolute!I6669))</f>
        <v>-</v>
      </c>
      <c r="I9" s="35" t="str">
        <f>IF([1]Absolute!J6669="","-",IF(B16="","-",[1]Absolute!J6669))</f>
        <v>-</v>
      </c>
      <c r="J9" s="40">
        <f>[1]Absolute!K6669</f>
        <v>64</v>
      </c>
      <c r="K9" s="40">
        <f>[1]Absolute!L6669</f>
        <v>59.7</v>
      </c>
      <c r="L9" t="str">
        <f t="shared" si="0"/>
        <v>→</v>
      </c>
    </row>
    <row r="10" spans="1:12" x14ac:dyDescent="0.2">
      <c r="A10" s="20" t="s">
        <v>12</v>
      </c>
      <c r="B10" t="str">
        <f>IF([1]Absolute!G6670="","-",[1]Absolute!G6670)</f>
        <v>-</v>
      </c>
      <c r="C10" t="s">
        <v>15</v>
      </c>
      <c r="D10" s="41" t="s">
        <v>13</v>
      </c>
      <c r="E10" s="41" t="s">
        <v>35</v>
      </c>
      <c r="F10" s="41" t="s">
        <v>36</v>
      </c>
      <c r="G10" s="20" t="s">
        <v>13</v>
      </c>
      <c r="H10" s="35" t="str">
        <f>IF([1]Absolute!I6670="","-",IF(B17="","-",[1]Absolute!I6670))</f>
        <v>-</v>
      </c>
      <c r="I10" s="35" t="str">
        <f>IF([1]Absolute!J6670="","-",IF(B17="","-",[1]Absolute!J6670))</f>
        <v>-</v>
      </c>
      <c r="J10" s="40">
        <f>[1]Absolute!K6670</f>
        <v>64.5</v>
      </c>
      <c r="K10" s="40">
        <f>[1]Absolute!L6670</f>
        <v>59.7</v>
      </c>
      <c r="L10" t="str">
        <f t="shared" si="0"/>
        <v>→</v>
      </c>
    </row>
    <row r="11" spans="1:12" x14ac:dyDescent="0.2">
      <c r="A11" s="20" t="s">
        <v>12</v>
      </c>
      <c r="B11" t="str">
        <f>IF([1]Absolute!G6671="","-",[1]Absolute!G6671)</f>
        <v>-</v>
      </c>
      <c r="C11" t="s">
        <v>15</v>
      </c>
      <c r="D11" s="41" t="s">
        <v>13</v>
      </c>
      <c r="E11" s="41" t="s">
        <v>68</v>
      </c>
      <c r="F11" s="41" t="s">
        <v>69</v>
      </c>
      <c r="G11" s="20" t="s">
        <v>13</v>
      </c>
      <c r="H11" s="35" t="str">
        <f>IF([1]Absolute!I6671="","-",IF(#REF!="","-",[1]Absolute!I6671))</f>
        <v>-</v>
      </c>
      <c r="I11" s="35" t="str">
        <f>IF([1]Absolute!J6671="","-",IF(#REF!="","-",[1]Absolute!J6671))</f>
        <v>-</v>
      </c>
      <c r="J11" s="40">
        <f>[1]Absolute!K6671</f>
        <v>67</v>
      </c>
      <c r="K11" s="40">
        <f>[1]Absolute!L6671</f>
        <v>59.7</v>
      </c>
      <c r="L11" t="str">
        <f t="shared" si="0"/>
        <v>→</v>
      </c>
    </row>
    <row r="12" spans="1:12" x14ac:dyDescent="0.2">
      <c r="A12" s="20" t="s">
        <v>12</v>
      </c>
      <c r="B12" t="str">
        <f>IF([1]Absolute!G6672="","-",[1]Absolute!G6672)</f>
        <v>-</v>
      </c>
      <c r="C12" t="s">
        <v>15</v>
      </c>
      <c r="D12" s="41" t="s">
        <v>13</v>
      </c>
      <c r="E12" s="41" t="s">
        <v>37</v>
      </c>
      <c r="F12" s="41" t="s">
        <v>38</v>
      </c>
      <c r="G12" s="20" t="s">
        <v>13</v>
      </c>
      <c r="H12" s="35" t="str">
        <f>IF([1]Absolute!I6672="","-",IF(#REF!="","-",[1]Absolute!I6672))</f>
        <v>-</v>
      </c>
      <c r="I12" s="35" t="str">
        <f>IF([1]Absolute!J6672="","-",IF(#REF!="","-",[1]Absolute!J6672))</f>
        <v>-</v>
      </c>
      <c r="J12" s="40">
        <f>[1]Absolute!K6672</f>
        <v>69.5</v>
      </c>
      <c r="K12" s="40">
        <f>[1]Absolute!L6672</f>
        <v>59.7</v>
      </c>
      <c r="L12" t="str">
        <f t="shared" si="0"/>
        <v>→</v>
      </c>
    </row>
    <row r="13" spans="1:12" x14ac:dyDescent="0.2">
      <c r="A13" s="20" t="s">
        <v>12</v>
      </c>
      <c r="B13" t="str">
        <f>IF([1]Absolute!G6673="","-",[1]Absolute!G6673)</f>
        <v>-</v>
      </c>
      <c r="C13" t="s">
        <v>15</v>
      </c>
      <c r="D13" s="41" t="s">
        <v>13</v>
      </c>
      <c r="E13" s="41" t="s">
        <v>43</v>
      </c>
      <c r="F13" s="41" t="s">
        <v>44</v>
      </c>
      <c r="G13" s="20" t="s">
        <v>13</v>
      </c>
      <c r="H13" s="35" t="str">
        <f>IF([1]Absolute!I6673="","-",IF(#REF!="","-",[1]Absolute!I6673))</f>
        <v>-</v>
      </c>
      <c r="I13" s="35" t="str">
        <f>IF([1]Absolute!J6673="","-",IF(#REF!="","-",[1]Absolute!J6673))</f>
        <v>-</v>
      </c>
      <c r="J13" s="40">
        <f>[1]Absolute!K6673</f>
        <v>70.5</v>
      </c>
      <c r="K13" s="40">
        <f>[1]Absolute!L6673</f>
        <v>59.7</v>
      </c>
      <c r="L13" t="str">
        <f t="shared" si="0"/>
        <v>→</v>
      </c>
    </row>
    <row r="14" spans="1:12" x14ac:dyDescent="0.2">
      <c r="A14" s="20" t="s">
        <v>12</v>
      </c>
      <c r="B14" t="str">
        <f>IF([1]Absolute!G6674="","-",[1]Absolute!G6674)</f>
        <v>-</v>
      </c>
      <c r="C14" t="s">
        <v>15</v>
      </c>
      <c r="D14" s="41" t="s">
        <v>13</v>
      </c>
      <c r="E14" s="41" t="s">
        <v>33</v>
      </c>
      <c r="F14" s="41" t="s">
        <v>46</v>
      </c>
      <c r="G14" s="20" t="s">
        <v>13</v>
      </c>
      <c r="H14" s="35" t="str">
        <f>IF([1]Absolute!I6674="","-",IF(#REF!="","-",[1]Absolute!I6674))</f>
        <v>-</v>
      </c>
      <c r="I14" s="35" t="str">
        <f>IF([1]Absolute!J6674="","-",IF(#REF!="","-",[1]Absolute!J6674))</f>
        <v>-</v>
      </c>
      <c r="J14" s="40">
        <f>[1]Absolute!K6674</f>
        <v>63.5</v>
      </c>
      <c r="K14" s="40">
        <f>[1]Absolute!L6674</f>
        <v>59.7</v>
      </c>
      <c r="L14" t="str">
        <f t="shared" si="0"/>
        <v>→</v>
      </c>
    </row>
    <row r="15" spans="1:12" x14ac:dyDescent="0.2">
      <c r="A15" s="20" t="s">
        <v>12</v>
      </c>
      <c r="B15" t="str">
        <f>IF([1]Absolute!G6675="","-",[1]Absolute!G6675)</f>
        <v>-</v>
      </c>
      <c r="C15" t="s">
        <v>15</v>
      </c>
      <c r="D15" s="41" t="s">
        <v>13</v>
      </c>
      <c r="E15" s="41" t="s">
        <v>48</v>
      </c>
      <c r="F15" s="41" t="s">
        <v>49</v>
      </c>
      <c r="G15" s="20" t="s">
        <v>13</v>
      </c>
      <c r="H15" s="35" t="str">
        <f>IF([1]Absolute!I6675="","-",IF(#REF!="","-",[1]Absolute!I6675))</f>
        <v>-</v>
      </c>
      <c r="I15" s="35" t="str">
        <f>IF([1]Absolute!J6675="","-",IF(#REF!="","-",[1]Absolute!J6675))</f>
        <v>-</v>
      </c>
      <c r="J15" s="40">
        <f>[1]Absolute!K6675</f>
        <v>61.5</v>
      </c>
      <c r="K15" s="40">
        <f>[1]Absolute!L6675</f>
        <v>59.7</v>
      </c>
      <c r="L15" t="str">
        <f t="shared" si="0"/>
        <v>→</v>
      </c>
    </row>
    <row r="16" spans="1:12" x14ac:dyDescent="0.2">
      <c r="H16" s="35"/>
      <c r="I16" s="35"/>
      <c r="J16" s="40"/>
      <c r="K16" s="43"/>
    </row>
    <row r="17" spans="8:11" x14ac:dyDescent="0.2">
      <c r="H17" s="35"/>
      <c r="I17" s="35"/>
      <c r="J17" s="40"/>
      <c r="K17" s="43"/>
    </row>
  </sheetData>
  <pageMargins left="0.75" right="0.75" top="1" bottom="1" header="0.5" footer="0.5"/>
  <pageSetup paperSize="9" scale="8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3">
    <tabColor rgb="FFFFFF00"/>
    <pageSetUpPr fitToPage="1"/>
  </sheetPr>
  <dimension ref="A1:I16"/>
  <sheetViews>
    <sheetView topLeftCell="A60" workbookViewId="0">
      <selection activeCell="A18" sqref="A18:XFD57"/>
    </sheetView>
  </sheetViews>
  <sheetFormatPr defaultRowHeight="12.75" x14ac:dyDescent="0.2"/>
  <cols>
    <col min="1" max="1" width="15.7109375" customWidth="1"/>
    <col min="2" max="2" width="25.5703125" bestFit="1" customWidth="1"/>
    <col min="3" max="3" width="6.7109375" customWidth="1"/>
    <col min="4" max="4" width="10.140625" bestFit="1" customWidth="1"/>
    <col min="5" max="5" width="15.7109375" bestFit="1" customWidth="1"/>
    <col min="6" max="6" width="15.7109375" customWidth="1"/>
    <col min="7" max="7" width="22.7109375" customWidth="1"/>
    <col min="8" max="8" width="23.5703125" bestFit="1" customWidth="1"/>
    <col min="9" max="9" width="20.85546875" bestFit="1" customWidth="1"/>
  </cols>
  <sheetData>
    <row r="1" spans="1:9" x14ac:dyDescent="0.2">
      <c r="A1" s="1" t="s">
        <v>51</v>
      </c>
      <c r="B1" s="1"/>
      <c r="C1" s="18"/>
      <c r="D1" s="18"/>
      <c r="E1" s="18"/>
      <c r="F1" s="18"/>
      <c r="G1" s="18"/>
      <c r="H1" s="1"/>
      <c r="I1" s="18"/>
    </row>
    <row r="2" spans="1:9" x14ac:dyDescent="0.2">
      <c r="A2" s="3" t="s">
        <v>1</v>
      </c>
      <c r="B2" s="3" t="s">
        <v>52</v>
      </c>
      <c r="C2" s="4"/>
      <c r="D2" s="4" t="s">
        <v>3</v>
      </c>
      <c r="E2" s="4" t="s">
        <v>4</v>
      </c>
      <c r="F2" s="4" t="s">
        <v>5</v>
      </c>
      <c r="G2" s="4" t="s">
        <v>6</v>
      </c>
      <c r="H2" s="3" t="s">
        <v>9</v>
      </c>
      <c r="I2" s="4" t="s">
        <v>8</v>
      </c>
    </row>
    <row r="3" spans="1:9" x14ac:dyDescent="0.2">
      <c r="A3" s="5" t="s">
        <v>70</v>
      </c>
      <c r="B3" s="5"/>
      <c r="C3" s="6"/>
      <c r="D3" s="6"/>
      <c r="E3" s="6"/>
      <c r="F3" s="6"/>
      <c r="G3" s="6"/>
      <c r="H3" s="5"/>
      <c r="I3" s="6"/>
    </row>
    <row r="4" spans="1:9" x14ac:dyDescent="0.2">
      <c r="A4" t="str">
        <f>Comp!A4</f>
        <v>Tomasz Rodak</v>
      </c>
      <c r="B4" t="s">
        <v>98</v>
      </c>
      <c r="C4" t="s">
        <v>15</v>
      </c>
      <c r="D4" s="20" t="s">
        <v>13</v>
      </c>
      <c r="E4" s="20" t="s">
        <v>20</v>
      </c>
      <c r="F4" s="20" t="s">
        <v>21</v>
      </c>
      <c r="G4" s="20" t="s">
        <v>28</v>
      </c>
      <c r="H4" s="22">
        <f>Comp!J4</f>
        <v>61.7</v>
      </c>
      <c r="I4" s="23">
        <f>IF(B4="-","-",[1]Relative!J6660)</f>
        <v>0</v>
      </c>
    </row>
    <row r="5" spans="1:9" x14ac:dyDescent="0.2">
      <c r="A5" t="str">
        <f>Comp!A5</f>
        <v>Tomasz Rodak</v>
      </c>
      <c r="B5" t="str">
        <f>IF([1]Relative!H6661="","-",[1]Relative!H6661)</f>
        <v>-</v>
      </c>
      <c r="C5" t="s">
        <v>15</v>
      </c>
      <c r="D5" s="20" t="s">
        <v>13</v>
      </c>
      <c r="E5" s="41" t="s">
        <v>22</v>
      </c>
      <c r="F5" s="41" t="s">
        <v>23</v>
      </c>
      <c r="G5" s="20" t="s">
        <v>13</v>
      </c>
      <c r="H5" s="22">
        <f>Comp!J5</f>
        <v>62.6</v>
      </c>
      <c r="I5" s="23" t="str">
        <f>IF(B5="-","-",[1]Relative!J6661)</f>
        <v>-</v>
      </c>
    </row>
    <row r="6" spans="1:9" x14ac:dyDescent="0.2">
      <c r="A6" t="str">
        <f>Comp!A6</f>
        <v>Tomasz Rodak</v>
      </c>
      <c r="B6" t="str">
        <f>IF([1]Relative!H6662="","-",[1]Relative!H6662)</f>
        <v>-</v>
      </c>
      <c r="C6" t="s">
        <v>15</v>
      </c>
      <c r="D6" s="20" t="s">
        <v>13</v>
      </c>
      <c r="E6" s="41" t="s">
        <v>26</v>
      </c>
      <c r="F6" s="41" t="s">
        <v>27</v>
      </c>
      <c r="G6" s="20" t="s">
        <v>13</v>
      </c>
      <c r="H6" s="22">
        <f>Comp!J6</f>
        <v>59.59</v>
      </c>
      <c r="I6" s="23" t="str">
        <f>IF(B6="-","-",[1]Relative!J6662)</f>
        <v>-</v>
      </c>
    </row>
    <row r="7" spans="1:9" x14ac:dyDescent="0.2">
      <c r="A7" t="str">
        <f>Comp!A7</f>
        <v>Tomasz Rodak</v>
      </c>
      <c r="B7" t="str">
        <f>IF([1]Relative!H6663="","-",[1]Relative!H6663)</f>
        <v>Neutral</v>
      </c>
      <c r="C7" t="s">
        <v>55</v>
      </c>
      <c r="D7" s="20" t="s">
        <v>28</v>
      </c>
      <c r="E7" s="41" t="s">
        <v>13</v>
      </c>
      <c r="F7" s="41" t="s">
        <v>29</v>
      </c>
      <c r="G7" s="20" t="s">
        <v>68</v>
      </c>
      <c r="H7" s="22">
        <f>Comp!J7</f>
        <v>56.98</v>
      </c>
      <c r="I7" s="23">
        <f>IF(B7="-","-",[1]Relative!J6663)</f>
        <v>0.23176454787367207</v>
      </c>
    </row>
    <row r="8" spans="1:9" x14ac:dyDescent="0.2">
      <c r="A8" t="str">
        <f>Comp!A8</f>
        <v>Tomasz Rodak</v>
      </c>
      <c r="B8" t="str">
        <f>IF([1]Relative!H6664="","-",[1]Relative!H6664)</f>
        <v>-</v>
      </c>
      <c r="C8" t="s">
        <v>15</v>
      </c>
      <c r="D8" s="20" t="s">
        <v>13</v>
      </c>
      <c r="E8" s="41" t="s">
        <v>30</v>
      </c>
      <c r="F8" s="41" t="s">
        <v>31</v>
      </c>
      <c r="G8" s="20" t="s">
        <v>13</v>
      </c>
      <c r="H8" s="22">
        <f>Comp!J8</f>
        <v>58.5</v>
      </c>
      <c r="I8" s="23" t="str">
        <f>IF(B8="-","-",[1]Relative!J6664)</f>
        <v>-</v>
      </c>
    </row>
    <row r="9" spans="1:9" x14ac:dyDescent="0.2">
      <c r="A9" t="str">
        <f>Comp!A9</f>
        <v>Tomasz Rodak</v>
      </c>
      <c r="B9" t="str">
        <f>IF([1]Relative!H6665="","-",[1]Relative!H6665)</f>
        <v>-</v>
      </c>
      <c r="C9" t="s">
        <v>15</v>
      </c>
      <c r="D9" s="20" t="s">
        <v>13</v>
      </c>
      <c r="E9" s="42">
        <v>43144</v>
      </c>
      <c r="F9" s="42">
        <v>43145</v>
      </c>
      <c r="G9" s="20" t="s">
        <v>13</v>
      </c>
      <c r="H9" s="22">
        <f>Comp!J9</f>
        <v>64</v>
      </c>
      <c r="I9" s="23" t="str">
        <f>IF(B9="-","-",[1]Relative!J6665)</f>
        <v>-</v>
      </c>
    </row>
    <row r="10" spans="1:9" x14ac:dyDescent="0.2">
      <c r="A10" t="str">
        <f>Comp!A10</f>
        <v>Tomasz Rodak</v>
      </c>
      <c r="B10" t="str">
        <f>IF([1]Relative!H6666="","-",[1]Relative!H6666)</f>
        <v>-</v>
      </c>
      <c r="C10" t="s">
        <v>15</v>
      </c>
      <c r="D10" s="20" t="s">
        <v>13</v>
      </c>
      <c r="E10" s="41" t="s">
        <v>35</v>
      </c>
      <c r="F10" s="41" t="s">
        <v>36</v>
      </c>
      <c r="G10" s="20" t="s">
        <v>13</v>
      </c>
      <c r="H10" s="22">
        <f>Comp!J10</f>
        <v>64.5</v>
      </c>
      <c r="I10" s="23" t="str">
        <f>IF(B10="-","-",[1]Relative!J6666)</f>
        <v>-</v>
      </c>
    </row>
    <row r="11" spans="1:9" x14ac:dyDescent="0.2">
      <c r="A11" t="str">
        <f>Comp!A11</f>
        <v>Tomasz Rodak</v>
      </c>
      <c r="B11" t="str">
        <f>IF([1]Relative!H6667="","-",[1]Relative!H6667)</f>
        <v>Overweight</v>
      </c>
      <c r="C11" t="s">
        <v>55</v>
      </c>
      <c r="D11" s="20" t="s">
        <v>68</v>
      </c>
      <c r="E11" s="41" t="s">
        <v>13</v>
      </c>
      <c r="F11" s="41" t="s">
        <v>69</v>
      </c>
      <c r="G11" s="20" t="s">
        <v>71</v>
      </c>
      <c r="H11" s="22">
        <f>Comp!J11</f>
        <v>67</v>
      </c>
      <c r="I11" s="23">
        <f>IF(B11="-","-",[1]Relative!J6667)</f>
        <v>-8.0361266224934225E-2</v>
      </c>
    </row>
    <row r="12" spans="1:9" x14ac:dyDescent="0.2">
      <c r="A12" t="str">
        <f>Comp!A12</f>
        <v>Tomasz Rodak</v>
      </c>
      <c r="B12" t="str">
        <f>IF([1]Relative!H6668="","-",[1]Relative!H6668)</f>
        <v>-</v>
      </c>
      <c r="C12" t="s">
        <v>15</v>
      </c>
      <c r="D12" s="20" t="s">
        <v>13</v>
      </c>
      <c r="E12" s="41" t="s">
        <v>37</v>
      </c>
      <c r="F12" s="41" t="s">
        <v>38</v>
      </c>
      <c r="G12" s="20" t="s">
        <v>13</v>
      </c>
      <c r="H12" s="22">
        <f>Comp!J12</f>
        <v>69.5</v>
      </c>
      <c r="I12" s="23" t="str">
        <f>IF(B12="-","-",[1]Relative!J6668)</f>
        <v>-</v>
      </c>
    </row>
    <row r="13" spans="1:9" x14ac:dyDescent="0.2">
      <c r="A13" t="str">
        <f>Comp!A13</f>
        <v>Tomasz Rodak</v>
      </c>
      <c r="B13" t="str">
        <f>IF([1]Relative!H6669="","-",[1]Relative!H6669)</f>
        <v>-</v>
      </c>
      <c r="C13" t="s">
        <v>15</v>
      </c>
      <c r="D13" s="20" t="s">
        <v>13</v>
      </c>
      <c r="E13" s="41" t="s">
        <v>43</v>
      </c>
      <c r="F13" s="41" t="s">
        <v>44</v>
      </c>
      <c r="G13" s="20" t="s">
        <v>13</v>
      </c>
      <c r="H13" s="22">
        <f>Comp!J13</f>
        <v>70.5</v>
      </c>
      <c r="I13" s="23" t="str">
        <f>IF(B13="-","-",[1]Relative!J6669)</f>
        <v>-</v>
      </c>
    </row>
    <row r="14" spans="1:9" x14ac:dyDescent="0.2">
      <c r="A14" t="str">
        <f>Comp!A14</f>
        <v>Tomasz Rodak</v>
      </c>
      <c r="B14" t="str">
        <f>IF([1]Relative!H6670="","-",[1]Relative!H6670)</f>
        <v>-</v>
      </c>
      <c r="C14" t="s">
        <v>15</v>
      </c>
      <c r="D14" s="20" t="s">
        <v>13</v>
      </c>
      <c r="E14" s="41" t="s">
        <v>33</v>
      </c>
      <c r="F14" s="41" t="s">
        <v>46</v>
      </c>
      <c r="G14" s="20" t="s">
        <v>13</v>
      </c>
      <c r="H14" s="22">
        <f>Comp!J14</f>
        <v>63.5</v>
      </c>
      <c r="I14" s="23" t="str">
        <f>IF(B14="-","-",[1]Relative!J6670)</f>
        <v>-</v>
      </c>
    </row>
    <row r="15" spans="1:9" x14ac:dyDescent="0.2">
      <c r="A15" t="str">
        <f>Comp!A15</f>
        <v>Tomasz Rodak</v>
      </c>
      <c r="B15" t="str">
        <f>IF([1]Relative!H6671="","-",[1]Relative!H6671)</f>
        <v>-</v>
      </c>
      <c r="C15" t="s">
        <v>15</v>
      </c>
      <c r="D15" s="20" t="s">
        <v>13</v>
      </c>
      <c r="E15" s="41" t="s">
        <v>48</v>
      </c>
      <c r="F15" s="41" t="s">
        <v>49</v>
      </c>
      <c r="G15" s="20" t="s">
        <v>13</v>
      </c>
      <c r="H15" s="22">
        <f>Comp!J15</f>
        <v>61.5</v>
      </c>
      <c r="I15" s="23" t="str">
        <f>IF(B15="-","-",[1]Relative!J6671)</f>
        <v>-</v>
      </c>
    </row>
    <row r="16" spans="1:9" x14ac:dyDescent="0.2">
      <c r="D16" s="20"/>
      <c r="E16" s="41"/>
      <c r="F16" s="41"/>
      <c r="G16" s="20"/>
      <c r="H16" s="22"/>
      <c r="I16" s="23"/>
    </row>
  </sheetData>
  <pageMargins left="0.75" right="0.75" top="1" bottom="1" header="0.5" footer="0.5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2">
    <tabColor rgb="FFFFFF00"/>
  </sheetPr>
  <dimension ref="A1:L15"/>
  <sheetViews>
    <sheetView tabSelected="1" topLeftCell="A30" workbookViewId="0">
      <selection activeCell="A18" sqref="A18:XFD57"/>
    </sheetView>
  </sheetViews>
  <sheetFormatPr defaultRowHeight="12.75" x14ac:dyDescent="0.2"/>
  <cols>
    <col min="1" max="1" width="15.7109375" customWidth="1"/>
    <col min="2" max="2" width="17.28515625" bestFit="1" customWidth="1"/>
    <col min="3" max="3" width="3.42578125" bestFit="1" customWidth="1"/>
    <col min="4" max="4" width="10.140625" bestFit="1" customWidth="1"/>
    <col min="5" max="5" width="15.7109375" bestFit="1" customWidth="1"/>
    <col min="6" max="6" width="15.7109375" customWidth="1"/>
    <col min="7" max="7" width="21.7109375" customWidth="1"/>
    <col min="8" max="8" width="12.42578125" customWidth="1"/>
    <col min="9" max="9" width="20.28515625" customWidth="1"/>
    <col min="10" max="10" width="23" customWidth="1"/>
    <col min="11" max="11" width="15.5703125" bestFit="1" customWidth="1"/>
    <col min="12" max="12" width="4.42578125" customWidth="1"/>
  </cols>
  <sheetData>
    <row r="1" spans="1:12" x14ac:dyDescent="0.2">
      <c r="A1" s="1" t="s">
        <v>0</v>
      </c>
      <c r="B1" s="1"/>
      <c r="D1" s="2"/>
      <c r="E1" s="2"/>
      <c r="F1" s="2"/>
      <c r="G1" s="2"/>
      <c r="H1" s="2"/>
      <c r="I1" s="2"/>
      <c r="L1" s="44"/>
    </row>
    <row r="2" spans="1:12" x14ac:dyDescent="0.2">
      <c r="A2" s="3" t="s">
        <v>1</v>
      </c>
      <c r="B2" s="3" t="s">
        <v>2</v>
      </c>
      <c r="C2" s="3"/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3" t="s">
        <v>9</v>
      </c>
      <c r="K2" s="3" t="s">
        <v>10</v>
      </c>
      <c r="L2" s="4"/>
    </row>
    <row r="3" spans="1:12" x14ac:dyDescent="0.2">
      <c r="A3" s="5" t="s">
        <v>73</v>
      </c>
      <c r="B3" s="5"/>
      <c r="C3" s="5"/>
      <c r="D3" s="6"/>
      <c r="E3" s="6"/>
      <c r="F3" s="6"/>
      <c r="G3" s="6"/>
      <c r="H3" s="6"/>
      <c r="I3" s="6"/>
      <c r="J3" s="5"/>
      <c r="K3" s="5"/>
      <c r="L3" s="6"/>
    </row>
    <row r="4" spans="1:12" x14ac:dyDescent="0.2">
      <c r="A4" s="26" t="s">
        <v>12</v>
      </c>
      <c r="B4" s="26" t="s">
        <v>99</v>
      </c>
      <c r="C4" t="s">
        <v>15</v>
      </c>
      <c r="D4" s="45" t="s">
        <v>13</v>
      </c>
      <c r="E4" s="45" t="s">
        <v>20</v>
      </c>
      <c r="F4" s="45" t="s">
        <v>21</v>
      </c>
      <c r="G4" s="45" t="s">
        <v>30</v>
      </c>
      <c r="H4" s="46" t="str">
        <f>IF([1]Absolute!I10320="","-",[1]Absolute!I10320)</f>
        <v>-</v>
      </c>
      <c r="I4" s="46" t="str">
        <f>IF([1]Absolute!J10320="","-",[1]Absolute!J10320)</f>
        <v>-</v>
      </c>
      <c r="J4" s="47">
        <f>[1]Absolute!K10320</f>
        <v>5.98</v>
      </c>
      <c r="K4" s="47">
        <f>[1]Absolute!L10320</f>
        <v>6.6</v>
      </c>
      <c r="L4" t="s">
        <v>15</v>
      </c>
    </row>
    <row r="5" spans="1:12" x14ac:dyDescent="0.2">
      <c r="A5" s="26" t="s">
        <v>12</v>
      </c>
      <c r="B5" s="26" t="str">
        <f>IF([1]Absolute!G10321="","-",[1]Absolute!G10321)</f>
        <v>-</v>
      </c>
      <c r="C5" t="s">
        <v>15</v>
      </c>
      <c r="D5" s="45" t="s">
        <v>13</v>
      </c>
      <c r="E5" s="45" t="s">
        <v>22</v>
      </c>
      <c r="F5" s="45" t="s">
        <v>23</v>
      </c>
      <c r="G5" s="45" t="s">
        <v>13</v>
      </c>
      <c r="H5" s="46" t="str">
        <f>IF([1]Absolute!I10321="","-",[1]Absolute!I10321)</f>
        <v>-</v>
      </c>
      <c r="I5" s="46" t="str">
        <f>IF([1]Absolute!J10321="","-",[1]Absolute!J10321)</f>
        <v>-</v>
      </c>
      <c r="J5" s="47">
        <f>[1]Absolute!K10321</f>
        <v>5.68</v>
      </c>
      <c r="K5" s="47">
        <f>[1]Absolute!L10321</f>
        <v>6.6</v>
      </c>
      <c r="L5" t="str">
        <f t="shared" ref="L5:L15" si="0">IF(K5&gt;K4,"↑",IF(K5=K4,"→","↓"))</f>
        <v>→</v>
      </c>
    </row>
    <row r="6" spans="1:12" x14ac:dyDescent="0.2">
      <c r="A6" s="26" t="s">
        <v>12</v>
      </c>
      <c r="B6" s="26" t="str">
        <f>IF([1]Absolute!G10322="","-",[1]Absolute!G10322)</f>
        <v>-</v>
      </c>
      <c r="C6" t="s">
        <v>15</v>
      </c>
      <c r="D6" s="45" t="s">
        <v>13</v>
      </c>
      <c r="E6" s="45" t="s">
        <v>26</v>
      </c>
      <c r="F6" s="45" t="s">
        <v>27</v>
      </c>
      <c r="G6" s="45" t="s">
        <v>13</v>
      </c>
      <c r="H6" s="46" t="str">
        <f>IF([1]Absolute!I10322="","-",[1]Absolute!I10322)</f>
        <v>-</v>
      </c>
      <c r="I6" s="46" t="str">
        <f>IF([1]Absolute!J10322="","-",[1]Absolute!J10322)</f>
        <v>-</v>
      </c>
      <c r="J6" s="47">
        <f>[1]Absolute!K10322</f>
        <v>5.38</v>
      </c>
      <c r="K6" s="47">
        <f>[1]Absolute!L10322</f>
        <v>6.6</v>
      </c>
      <c r="L6" t="str">
        <f t="shared" si="0"/>
        <v>→</v>
      </c>
    </row>
    <row r="7" spans="1:12" x14ac:dyDescent="0.2">
      <c r="A7" s="26" t="s">
        <v>12</v>
      </c>
      <c r="B7" s="26" t="str">
        <f>IF([1]Absolute!G10323="","-",[1]Absolute!G10323)</f>
        <v>-</v>
      </c>
      <c r="C7" t="s">
        <v>15</v>
      </c>
      <c r="D7" s="45" t="s">
        <v>13</v>
      </c>
      <c r="E7" s="45" t="s">
        <v>28</v>
      </c>
      <c r="F7" s="45" t="s">
        <v>29</v>
      </c>
      <c r="G7" s="45" t="s">
        <v>13</v>
      </c>
      <c r="H7" s="46" t="str">
        <f>IF([1]Absolute!I10323="","-",[1]Absolute!I10323)</f>
        <v>-</v>
      </c>
      <c r="I7" s="46" t="str">
        <f>IF([1]Absolute!J10323="","-",[1]Absolute!J10323)</f>
        <v>-</v>
      </c>
      <c r="J7" s="47">
        <f>[1]Absolute!K10323</f>
        <v>5.5</v>
      </c>
      <c r="K7" s="47">
        <f>[1]Absolute!L10323</f>
        <v>6.7</v>
      </c>
      <c r="L7" t="str">
        <f t="shared" si="0"/>
        <v>↑</v>
      </c>
    </row>
    <row r="8" spans="1:12" x14ac:dyDescent="0.2">
      <c r="A8" s="26" t="s">
        <v>12</v>
      </c>
      <c r="B8" s="26" t="str">
        <f>IF([1]Absolute!G10324="","-",[1]Absolute!G10324)</f>
        <v>Buy</v>
      </c>
      <c r="C8" t="s">
        <v>15</v>
      </c>
      <c r="D8" s="45" t="s">
        <v>30</v>
      </c>
      <c r="E8" s="48" t="s">
        <v>13</v>
      </c>
      <c r="F8" s="45" t="s">
        <v>31</v>
      </c>
      <c r="G8" s="45" t="s">
        <v>60</v>
      </c>
      <c r="H8" s="46">
        <f>IF([1]Absolute!I10324="","-",[1]Absolute!I10324)</f>
        <v>-0.22222222222222221</v>
      </c>
      <c r="I8" s="46">
        <f>IF([1]Absolute!J10324="","-",[1]Absolute!J10324)</f>
        <v>-0.1516104469308126</v>
      </c>
      <c r="J8" s="47">
        <f>[1]Absolute!K10324</f>
        <v>5.4</v>
      </c>
      <c r="K8" s="47">
        <f>[1]Absolute!L10324</f>
        <v>6.7</v>
      </c>
      <c r="L8" t="str">
        <f t="shared" si="0"/>
        <v>→</v>
      </c>
    </row>
    <row r="9" spans="1:12" x14ac:dyDescent="0.2">
      <c r="A9" s="26" t="s">
        <v>12</v>
      </c>
      <c r="B9" s="26" t="str">
        <f>IF([1]Absolute!G10326="","-",[1]Absolute!G10326)</f>
        <v>-</v>
      </c>
      <c r="C9" t="s">
        <v>15</v>
      </c>
      <c r="D9" s="45" t="s">
        <v>13</v>
      </c>
      <c r="E9" s="45" t="s">
        <v>14</v>
      </c>
      <c r="F9" s="45" t="s">
        <v>32</v>
      </c>
      <c r="G9" s="45" t="s">
        <v>13</v>
      </c>
      <c r="H9" s="46" t="str">
        <f>IF([1]Absolute!I10326="","-",[1]Absolute!I10326)</f>
        <v>-</v>
      </c>
      <c r="I9" s="46" t="str">
        <f>IF([1]Absolute!J10326="","-",[1]Absolute!J10326)</f>
        <v>-</v>
      </c>
      <c r="J9" s="47">
        <f>[1]Absolute!K10325</f>
        <v>4.21</v>
      </c>
      <c r="K9" s="47">
        <f>[1]Absolute!L10325</f>
        <v>6.7</v>
      </c>
      <c r="L9" t="str">
        <f t="shared" si="0"/>
        <v>→</v>
      </c>
    </row>
    <row r="10" spans="1:12" x14ac:dyDescent="0.2">
      <c r="A10" s="26" t="s">
        <v>12</v>
      </c>
      <c r="B10" s="26" t="str">
        <f>IF([1]Absolute!G10327="","-",[1]Absolute!G10327)</f>
        <v>-</v>
      </c>
      <c r="C10" t="s">
        <v>15</v>
      </c>
      <c r="D10" s="45" t="s">
        <v>13</v>
      </c>
      <c r="E10" s="45" t="s">
        <v>35</v>
      </c>
      <c r="F10" s="45" t="s">
        <v>36</v>
      </c>
      <c r="G10" s="45" t="s">
        <v>13</v>
      </c>
      <c r="H10" s="46" t="str">
        <f>IF([1]Absolute!I10327="","-",[1]Absolute!I10327)</f>
        <v>-</v>
      </c>
      <c r="I10" s="46" t="str">
        <f>IF([1]Absolute!J10327="","-",[1]Absolute!J10327)</f>
        <v>-</v>
      </c>
      <c r="J10" s="47">
        <f>[1]Absolute!K10326</f>
        <v>4.3</v>
      </c>
      <c r="K10" s="47">
        <f>[1]Absolute!L10326</f>
        <v>6.7</v>
      </c>
      <c r="L10" t="str">
        <f t="shared" si="0"/>
        <v>→</v>
      </c>
    </row>
    <row r="11" spans="1:12" x14ac:dyDescent="0.2">
      <c r="A11" s="26" t="s">
        <v>12</v>
      </c>
      <c r="B11" s="26" t="str">
        <f>IF([1]Absolute!G10328="","-",[1]Absolute!G10328)</f>
        <v>-</v>
      </c>
      <c r="C11" t="s">
        <v>15</v>
      </c>
      <c r="D11" s="45" t="s">
        <v>13</v>
      </c>
      <c r="E11" s="45" t="s">
        <v>37</v>
      </c>
      <c r="F11" s="45" t="s">
        <v>38</v>
      </c>
      <c r="G11" s="45" t="s">
        <v>13</v>
      </c>
      <c r="H11" s="46" t="str">
        <f>IF([1]Absolute!I10328="","-",[1]Absolute!I10328)</f>
        <v>-</v>
      </c>
      <c r="I11" s="46" t="str">
        <f>IF([1]Absolute!J10328="","-",[1]Absolute!J10328)</f>
        <v>-</v>
      </c>
      <c r="J11" s="47">
        <f>[1]Absolute!K10327</f>
        <v>4.47</v>
      </c>
      <c r="K11" s="47">
        <f>[1]Absolute!L10327</f>
        <v>6.7</v>
      </c>
      <c r="L11" t="str">
        <f t="shared" si="0"/>
        <v>→</v>
      </c>
    </row>
    <row r="12" spans="1:12" x14ac:dyDescent="0.2">
      <c r="A12" s="26" t="s">
        <v>12</v>
      </c>
      <c r="B12" s="26" t="str">
        <f>IF([1]Absolute!G10329="","-",[1]Absolute!G10329)</f>
        <v>-</v>
      </c>
      <c r="C12" t="s">
        <v>15</v>
      </c>
      <c r="D12" s="45" t="s">
        <v>13</v>
      </c>
      <c r="E12" s="45" t="s">
        <v>43</v>
      </c>
      <c r="F12" s="45" t="s">
        <v>44</v>
      </c>
      <c r="G12" s="45" t="s">
        <v>13</v>
      </c>
      <c r="H12" s="46" t="str">
        <f>IF([1]Absolute!I10329="","-",[1]Absolute!I10329)</f>
        <v>-</v>
      </c>
      <c r="I12" s="46" t="str">
        <f>IF([1]Absolute!J10329="","-",[1]Absolute!J10329)</f>
        <v>-</v>
      </c>
      <c r="J12" s="47">
        <f>[1]Absolute!K10328</f>
        <v>3.83</v>
      </c>
      <c r="K12" s="47">
        <f>[1]Absolute!L10328</f>
        <v>6.7</v>
      </c>
      <c r="L12" t="str">
        <f t="shared" si="0"/>
        <v>→</v>
      </c>
    </row>
    <row r="13" spans="1:12" x14ac:dyDescent="0.2">
      <c r="A13" s="26" t="s">
        <v>12</v>
      </c>
      <c r="B13" s="26" t="str">
        <f>IF([1]Absolute!G10330="","-",[1]Absolute!G10330)</f>
        <v>-</v>
      </c>
      <c r="C13" t="s">
        <v>15</v>
      </c>
      <c r="D13" s="45" t="s">
        <v>13</v>
      </c>
      <c r="E13" s="45" t="s">
        <v>74</v>
      </c>
      <c r="F13" s="45" t="s">
        <v>75</v>
      </c>
      <c r="G13" s="45" t="s">
        <v>13</v>
      </c>
      <c r="H13" s="46" t="str">
        <f>IF([1]Absolute!I10330="","-",[1]Absolute!I10330)</f>
        <v>-</v>
      </c>
      <c r="I13" s="46" t="str">
        <f>IF([1]Absolute!J10330="","-",[1]Absolute!J10330)</f>
        <v>-</v>
      </c>
      <c r="J13" s="47">
        <f>[1]Absolute!K10329</f>
        <v>3.56</v>
      </c>
      <c r="K13" s="47">
        <f>[1]Absolute!L10329</f>
        <v>6.5</v>
      </c>
      <c r="L13" t="str">
        <f t="shared" si="0"/>
        <v>↓</v>
      </c>
    </row>
    <row r="14" spans="1:12" x14ac:dyDescent="0.2">
      <c r="A14" s="26" t="s">
        <v>12</v>
      </c>
      <c r="B14" s="26" t="str">
        <f>IF([1]Absolute!G10331="","-",[1]Absolute!G10331)</f>
        <v>-</v>
      </c>
      <c r="C14" t="s">
        <v>15</v>
      </c>
      <c r="D14" s="45" t="s">
        <v>13</v>
      </c>
      <c r="E14" s="45" t="s">
        <v>33</v>
      </c>
      <c r="F14" s="45" t="s">
        <v>46</v>
      </c>
      <c r="G14" s="45" t="s">
        <v>13</v>
      </c>
      <c r="H14" s="46" t="str">
        <f>IF([1]Absolute!I10331="","-",[1]Absolute!I10331)</f>
        <v>-</v>
      </c>
      <c r="I14" s="46" t="str">
        <f>IF([1]Absolute!J10331="","-",[1]Absolute!J10331)</f>
        <v>-</v>
      </c>
      <c r="J14" s="47">
        <f>[1]Absolute!K10330</f>
        <v>3.8</v>
      </c>
      <c r="K14" s="47">
        <f>[1]Absolute!L10330</f>
        <v>6.5</v>
      </c>
      <c r="L14" t="str">
        <f t="shared" si="0"/>
        <v>→</v>
      </c>
    </row>
    <row r="15" spans="1:12" x14ac:dyDescent="0.2">
      <c r="A15" s="26" t="s">
        <v>12</v>
      </c>
      <c r="B15" s="26" t="str">
        <f>IF([1]Absolute!G10332="","-",[1]Absolute!G10332)</f>
        <v>-</v>
      </c>
      <c r="C15" t="s">
        <v>15</v>
      </c>
      <c r="D15" s="45" t="s">
        <v>13</v>
      </c>
      <c r="E15" s="45" t="s">
        <v>48</v>
      </c>
      <c r="F15" s="45" t="s">
        <v>49</v>
      </c>
      <c r="G15" s="45" t="s">
        <v>13</v>
      </c>
      <c r="H15" s="46" t="str">
        <f>IF([1]Absolute!I10332="","-",[1]Absolute!I10332)</f>
        <v>-</v>
      </c>
      <c r="I15" s="46" t="str">
        <f>IF([1]Absolute!J10332="","-",[1]Absolute!J10332)</f>
        <v>-</v>
      </c>
      <c r="J15" s="47">
        <f>[1]Absolute!K10331</f>
        <v>4</v>
      </c>
      <c r="K15" s="47">
        <f>[1]Absolute!L10331</f>
        <v>6.5</v>
      </c>
      <c r="L15" t="str">
        <f t="shared" si="0"/>
        <v>→</v>
      </c>
    </row>
  </sheetData>
  <pageMargins left="0.2" right="0.19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11bit</vt:lpstr>
      <vt:lpstr>11bit_rel</vt:lpstr>
      <vt:lpstr>CDProjekt</vt:lpstr>
      <vt:lpstr>CDProjekt_rel</vt:lpstr>
      <vt:lpstr>CIGames</vt:lpstr>
      <vt:lpstr>CIGames_rel</vt:lpstr>
      <vt:lpstr>Comp</vt:lpstr>
      <vt:lpstr>Comp_rel</vt:lpstr>
      <vt:lpstr>Ergis</vt:lpstr>
      <vt:lpstr>Ergis_rel</vt:lpstr>
      <vt:lpstr>LSISoft</vt:lpstr>
      <vt:lpstr>LSISoft_rel</vt:lpstr>
      <vt:lpstr>Mercator</vt:lpstr>
      <vt:lpstr>Mercator_rel</vt:lpstr>
      <vt:lpstr>Playway</vt:lpstr>
      <vt:lpstr>Playway_rel</vt:lpstr>
      <vt:lpstr>Sanok</vt:lpstr>
      <vt:lpstr>Sanok_rel</vt:lpstr>
    </vt:vector>
  </TitlesOfParts>
  <Company>BOSSA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Sielicki Marcin</dc:creator>
  <cp:lastModifiedBy>Sielicki Marcin</cp:lastModifiedBy>
  <dcterms:created xsi:type="dcterms:W3CDTF">2018-08-13T08:06:06Z</dcterms:created>
  <dcterms:modified xsi:type="dcterms:W3CDTF">2018-08-14T12:49:58Z</dcterms:modified>
</cp:coreProperties>
</file>