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ieli\Desktop\inne\Nowy folder\"/>
    </mc:Choice>
  </mc:AlternateContent>
  <bookViews>
    <workbookView xWindow="0" yWindow="0" windowWidth="28800" windowHeight="12300" firstSheet="2" activeTab="12"/>
  </bookViews>
  <sheets>
    <sheet name="BAH" sheetId="1" r:id="rId1"/>
    <sheet name="BAH_rel" sheetId="2" r:id="rId2"/>
    <sheet name="CCC" sheetId="3" r:id="rId3"/>
    <sheet name="CCC_rel" sheetId="4" r:id="rId4"/>
    <sheet name="CLNPHARMA" sheetId="5" r:id="rId5"/>
    <sheet name="CLNPHARMA_rel" sheetId="6" r:id="rId6"/>
    <sheet name="Decora" sheetId="7" r:id="rId7"/>
    <sheet name="Decora_rel" sheetId="8" r:id="rId8"/>
    <sheet name="ENELMED" sheetId="9" r:id="rId9"/>
    <sheet name="ENELMED_rel" sheetId="10" r:id="rId10"/>
    <sheet name="InterCars" sheetId="11" r:id="rId11"/>
    <sheet name="InterCars_rel" sheetId="12" r:id="rId12"/>
    <sheet name="Kety" sheetId="13" r:id="rId13"/>
    <sheet name="Kety_rel" sheetId="14" r:id="rId14"/>
    <sheet name="LPP" sheetId="15" r:id="rId15"/>
    <sheet name="LPP_rel" sheetId="16" r:id="rId16"/>
    <sheet name="Medicalg" sheetId="17" r:id="rId17"/>
    <sheet name="Medicalg_rel" sheetId="18" r:id="rId18"/>
    <sheet name="Neuca" sheetId="19" r:id="rId19"/>
    <sheet name="Neuca_rel" sheetId="20" r:id="rId20"/>
    <sheet name="Vistula" sheetId="21" r:id="rId21"/>
    <sheet name="Vistula_rel" sheetId="22" r:id="rId22"/>
  </sheets>
  <externalReferences>
    <externalReference r:id="rId23"/>
    <externalReference r:id="rId24"/>
  </externalReferences>
  <definedNames>
    <definedName name="_Div04" localSheetId="4">[2]Global!#REF!</definedName>
    <definedName name="_Div04" localSheetId="5">[2]Global!#REF!</definedName>
    <definedName name="_Div04">[2]Global!#REF!</definedName>
    <definedName name="_Rev04" localSheetId="4">[2]Global!#REF!</definedName>
    <definedName name="_Rev04" localSheetId="5">[2]Global!#REF!</definedName>
    <definedName name="_Rev04">[2]Global!#REF!</definedName>
    <definedName name="_ROE04" localSheetId="4">[2]Global!#REF!</definedName>
    <definedName name="_ROE04" localSheetId="5">[2]Global!#REF!</definedName>
    <definedName name="_ROE04">[2]Global!#REF!</definedName>
    <definedName name="a" localSheetId="4">[2]Global!#REF!</definedName>
    <definedName name="a" localSheetId="5">[2]Global!#REF!</definedName>
    <definedName name="a">[2]Global!#REF!</definedName>
    <definedName name="BDiv03" localSheetId="4">[2]Global!#REF!</definedName>
    <definedName name="BDiv03" localSheetId="5">[2]Global!#REF!</definedName>
    <definedName name="BDiv03">[2]Global!#REF!</definedName>
    <definedName name="BDiv04" localSheetId="4">[2]Global!#REF!</definedName>
    <definedName name="BDiv04" localSheetId="5">[2]Global!#REF!</definedName>
    <definedName name="BDiv04">[2]Global!#REF!</definedName>
    <definedName name="BDiv05" localSheetId="4">[2]Global!#REF!</definedName>
    <definedName name="BDiv05" localSheetId="5">[2]Global!#REF!</definedName>
    <definedName name="BDiv05">[2]Global!#REF!</definedName>
    <definedName name="BDiv06" localSheetId="4">[2]Global!#REF!</definedName>
    <definedName name="BDiv06" localSheetId="5">[2]Global!#REF!</definedName>
    <definedName name="BDiv06">[2]Global!#REF!</definedName>
    <definedName name="BDiv07" localSheetId="4">[2]Global!#REF!</definedName>
    <definedName name="BDiv07" localSheetId="5">[2]Global!#REF!</definedName>
    <definedName name="BDiv07">[2]Global!#REF!</definedName>
    <definedName name="BDiv08" localSheetId="4">[2]Global!#REF!</definedName>
    <definedName name="BDiv08" localSheetId="5">[2]Global!#REF!</definedName>
    <definedName name="BDiv08">[2]Global!#REF!</definedName>
    <definedName name="BProv04" localSheetId="4">[2]Global!#REF!</definedName>
    <definedName name="BProv04" localSheetId="5">[2]Global!#REF!</definedName>
    <definedName name="BProv04">[2]Global!#REF!</definedName>
    <definedName name="BRev04" localSheetId="4">[2]Global!#REF!</definedName>
    <definedName name="BRev04" localSheetId="5">[2]Global!#REF!</definedName>
    <definedName name="BRev04">[2]Global!#REF!</definedName>
    <definedName name="BRoe2004" localSheetId="4">[2]Global!#REF!</definedName>
    <definedName name="BRoe2004" localSheetId="5">[2]Global!#REF!</definedName>
    <definedName name="BRoe2004">[2]Global!#REF!</definedName>
    <definedName name="BShares06" localSheetId="4">[2]Global!#REF!</definedName>
    <definedName name="BShares06" localSheetId="5">[2]Global!#REF!</definedName>
    <definedName name="BShares06">[2]Global!#REF!</definedName>
    <definedName name="BShares07" localSheetId="4">[2]Global!#REF!</definedName>
    <definedName name="BShares07" localSheetId="5">[2]Global!#REF!</definedName>
    <definedName name="BShares07">[2]Global!#REF!</definedName>
    <definedName name="BShares08" localSheetId="4">[2]Global!#REF!</definedName>
    <definedName name="BShares08" localSheetId="5">[2]Global!#REF!</definedName>
    <definedName name="BShares08">[2]Global!#REF!</definedName>
    <definedName name="Current" localSheetId="4">[2]Global!#REF!</definedName>
    <definedName name="Current" localSheetId="5">[2]Global!#REF!</definedName>
    <definedName name="Current">[2]Global!#REF!</definedName>
    <definedName name="dfasf" localSheetId="4">[2]Global!#REF!</definedName>
    <definedName name="dfasf" localSheetId="5">[2]Global!#REF!</definedName>
    <definedName name="dfasf">[2]Global!#REF!</definedName>
    <definedName name="FARMACOL" localSheetId="4">[2]Global!#REF!</definedName>
    <definedName name="FARMACOL" localSheetId="5">[2]Global!#REF!</definedName>
    <definedName name="FARMACOL">[2]Global!#REF!</definedName>
    <definedName name="fas" localSheetId="4">[2]Global!#REF!</definedName>
    <definedName name="fas" localSheetId="5">[2]Global!#REF!</definedName>
    <definedName name="fas">[2]Global!#REF!</definedName>
    <definedName name="gfdsgsdfgsdg" localSheetId="4">[2]Global!#REF!</definedName>
    <definedName name="gfdsgsdfgsdg" localSheetId="5">[2]Global!#REF!</definedName>
    <definedName name="gfdsgsdfgsdg">[2]Global!#REF!</definedName>
    <definedName name="PGF" localSheetId="4">[2]Global!#REF!</definedName>
    <definedName name="PGF" localSheetId="5">[2]Global!#REF!</definedName>
    <definedName name="PGF">[2]Global!#REF!</definedName>
    <definedName name="PKNORLEN" localSheetId="4">[2]Global!#REF!</definedName>
    <definedName name="PKNORLEN" localSheetId="5">[2]Global!#REF!</definedName>
    <definedName name="PKNORLEN">[2]Global!#REF!</definedName>
    <definedName name="POLMOSBIA" localSheetId="4">[2]Global!#REF!</definedName>
    <definedName name="POLMOSBIA" localSheetId="5">[2]Global!#REF!</definedName>
    <definedName name="POLMOSBIA">[2]Global!#REF!</definedName>
    <definedName name="POLMOSLBN" localSheetId="4">[2]Global!#REF!</definedName>
    <definedName name="POLMOSLBN" localSheetId="5">[2]Global!#REF!</definedName>
    <definedName name="POLMOSLBN">[2]Global!#REF!</definedName>
    <definedName name="PRATERM" localSheetId="4">[2]Global!#REF!</definedName>
    <definedName name="PRATERM" localSheetId="5">[2]Global!#REF!</definedName>
    <definedName name="PRATERM">[2]Global!#REF!</definedName>
    <definedName name="PROKOM" localSheetId="4">[2]Global!#REF!</definedName>
    <definedName name="PROKOM" localSheetId="5">[2]Global!#REF!</definedName>
    <definedName name="PROKOM">[2]Global!#REF!</definedName>
    <definedName name="RMFFM" localSheetId="4">[2]Global!#REF!</definedName>
    <definedName name="RMFFM" localSheetId="5">[2]Global!#REF!</definedName>
    <definedName name="RMFFM">[2]Global!#REF!</definedName>
    <definedName name="SOFTBANK" localSheetId="4">[2]Global!#REF!</definedName>
    <definedName name="SOFTBANK" localSheetId="5">[2]Global!#REF!</definedName>
    <definedName name="SOFTBANK">[2]Global!#REF!</definedName>
    <definedName name="SWIECIE" localSheetId="4">[2]Global!#REF!</definedName>
    <definedName name="SWIECIE" localSheetId="5">[2]Global!#REF!</definedName>
    <definedName name="SWIECIE">[2]Global!#REF!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2" l="1"/>
  <c r="B17" i="22"/>
  <c r="A17" i="22"/>
  <c r="I16" i="22"/>
  <c r="B16" i="22"/>
  <c r="A16" i="22"/>
  <c r="I15" i="22"/>
  <c r="B15" i="22"/>
  <c r="A15" i="22"/>
  <c r="I14" i="22"/>
  <c r="B14" i="22"/>
  <c r="A14" i="22"/>
  <c r="I13" i="22"/>
  <c r="B13" i="22"/>
  <c r="A13" i="22"/>
  <c r="I12" i="22"/>
  <c r="B12" i="22"/>
  <c r="A12" i="22"/>
  <c r="I11" i="22"/>
  <c r="B11" i="22"/>
  <c r="A11" i="22"/>
  <c r="I10" i="22"/>
  <c r="F10" i="22"/>
  <c r="B10" i="22"/>
  <c r="A10" i="22"/>
  <c r="I9" i="22"/>
  <c r="F9" i="22"/>
  <c r="E9" i="22"/>
  <c r="B9" i="22"/>
  <c r="A9" i="22"/>
  <c r="I8" i="22"/>
  <c r="F8" i="22"/>
  <c r="E8" i="22"/>
  <c r="B8" i="22"/>
  <c r="A8" i="22"/>
  <c r="I7" i="22"/>
  <c r="B7" i="22"/>
  <c r="A7" i="22"/>
  <c r="I6" i="22"/>
  <c r="B6" i="22"/>
  <c r="A6" i="22"/>
  <c r="I5" i="22"/>
  <c r="B5" i="22"/>
  <c r="A5" i="22"/>
  <c r="I4" i="22"/>
  <c r="A4" i="22"/>
  <c r="L17" i="21"/>
  <c r="K17" i="21"/>
  <c r="J17" i="21"/>
  <c r="H17" i="22" s="1"/>
  <c r="I17" i="21"/>
  <c r="H17" i="21"/>
  <c r="K16" i="21"/>
  <c r="L16" i="21" s="1"/>
  <c r="J16" i="21"/>
  <c r="H16" i="22" s="1"/>
  <c r="I16" i="21"/>
  <c r="H16" i="21"/>
  <c r="K15" i="21"/>
  <c r="L15" i="21" s="1"/>
  <c r="J15" i="21"/>
  <c r="H15" i="22" s="1"/>
  <c r="I15" i="21"/>
  <c r="H15" i="21"/>
  <c r="K14" i="21"/>
  <c r="L14" i="21" s="1"/>
  <c r="J14" i="21"/>
  <c r="H14" i="22" s="1"/>
  <c r="I14" i="21"/>
  <c r="H14" i="21"/>
  <c r="L13" i="21"/>
  <c r="K13" i="21"/>
  <c r="J13" i="21"/>
  <c r="H13" i="22" s="1"/>
  <c r="I13" i="21"/>
  <c r="H13" i="21"/>
  <c r="K12" i="21"/>
  <c r="L12" i="21" s="1"/>
  <c r="J12" i="21"/>
  <c r="H12" i="22" s="1"/>
  <c r="I12" i="21"/>
  <c r="H12" i="21"/>
  <c r="K11" i="21"/>
  <c r="L11" i="21" s="1"/>
  <c r="J11" i="21"/>
  <c r="H11" i="22" s="1"/>
  <c r="I11" i="21"/>
  <c r="H11" i="21"/>
  <c r="K10" i="21"/>
  <c r="L10" i="21" s="1"/>
  <c r="J10" i="21"/>
  <c r="H10" i="22" s="1"/>
  <c r="I10" i="21"/>
  <c r="H10" i="21"/>
  <c r="K9" i="21"/>
  <c r="J9" i="21"/>
  <c r="H9" i="22" s="1"/>
  <c r="I9" i="21"/>
  <c r="H9" i="21"/>
  <c r="B9" i="21"/>
  <c r="K8" i="21"/>
  <c r="L8" i="21" s="1"/>
  <c r="J8" i="21"/>
  <c r="H8" i="22" s="1"/>
  <c r="I8" i="21"/>
  <c r="H8" i="21"/>
  <c r="B8" i="21"/>
  <c r="K7" i="21"/>
  <c r="J7" i="21"/>
  <c r="H7" i="22" s="1"/>
  <c r="I7" i="21"/>
  <c r="H7" i="21"/>
  <c r="G7" i="21"/>
  <c r="B7" i="21"/>
  <c r="K6" i="21"/>
  <c r="L6" i="21" s="1"/>
  <c r="J6" i="21"/>
  <c r="H6" i="22" s="1"/>
  <c r="I6" i="21"/>
  <c r="H6" i="21"/>
  <c r="B6" i="21"/>
  <c r="K5" i="21"/>
  <c r="L5" i="21" s="1"/>
  <c r="J5" i="21"/>
  <c r="H5" i="22" s="1"/>
  <c r="I5" i="21"/>
  <c r="H5" i="21"/>
  <c r="B5" i="21"/>
  <c r="K4" i="21"/>
  <c r="J4" i="21"/>
  <c r="H4" i="22" s="1"/>
  <c r="I4" i="21"/>
  <c r="H4" i="21"/>
  <c r="E79" i="20"/>
  <c r="I18" i="20"/>
  <c r="B18" i="20"/>
  <c r="A18" i="20"/>
  <c r="I17" i="20"/>
  <c r="B17" i="20"/>
  <c r="A17" i="20"/>
  <c r="I16" i="20"/>
  <c r="B16" i="20"/>
  <c r="A16" i="20"/>
  <c r="I15" i="20"/>
  <c r="B15" i="20"/>
  <c r="A15" i="20"/>
  <c r="I14" i="20"/>
  <c r="B14" i="20"/>
  <c r="A14" i="20"/>
  <c r="I13" i="20"/>
  <c r="B13" i="20"/>
  <c r="A13" i="20"/>
  <c r="I12" i="20"/>
  <c r="B12" i="20"/>
  <c r="A12" i="20"/>
  <c r="I11" i="20"/>
  <c r="B11" i="20"/>
  <c r="A11" i="20"/>
  <c r="I10" i="20"/>
  <c r="B10" i="20"/>
  <c r="A10" i="20"/>
  <c r="I9" i="20"/>
  <c r="B9" i="20"/>
  <c r="A9" i="20"/>
  <c r="I8" i="20"/>
  <c r="B8" i="20"/>
  <c r="A8" i="20"/>
  <c r="I7" i="20"/>
  <c r="B7" i="20"/>
  <c r="A7" i="20"/>
  <c r="I6" i="20"/>
  <c r="B6" i="20"/>
  <c r="A6" i="20"/>
  <c r="I5" i="20"/>
  <c r="B5" i="20"/>
  <c r="A5" i="20"/>
  <c r="I4" i="20"/>
  <c r="A4" i="20"/>
  <c r="E76" i="19"/>
  <c r="K18" i="19"/>
  <c r="J18" i="19"/>
  <c r="H18" i="20" s="1"/>
  <c r="I18" i="19"/>
  <c r="H18" i="19"/>
  <c r="B18" i="19"/>
  <c r="L17" i="19"/>
  <c r="K17" i="19"/>
  <c r="L18" i="19" s="1"/>
  <c r="J17" i="19"/>
  <c r="H17" i="20" s="1"/>
  <c r="I17" i="19"/>
  <c r="H17" i="19"/>
  <c r="B17" i="19"/>
  <c r="K16" i="19"/>
  <c r="J16" i="19"/>
  <c r="H16" i="20" s="1"/>
  <c r="I16" i="19"/>
  <c r="H16" i="19"/>
  <c r="B16" i="19"/>
  <c r="L15" i="19"/>
  <c r="K15" i="19"/>
  <c r="L16" i="19" s="1"/>
  <c r="J15" i="19"/>
  <c r="H15" i="20" s="1"/>
  <c r="I15" i="19"/>
  <c r="H15" i="19"/>
  <c r="B15" i="19"/>
  <c r="K14" i="19"/>
  <c r="J14" i="19"/>
  <c r="H14" i="20" s="1"/>
  <c r="I14" i="19"/>
  <c r="H14" i="19"/>
  <c r="B14" i="19"/>
  <c r="L13" i="19"/>
  <c r="K13" i="19"/>
  <c r="L14" i="19" s="1"/>
  <c r="J13" i="19"/>
  <c r="H13" i="20" s="1"/>
  <c r="I13" i="19"/>
  <c r="H13" i="19"/>
  <c r="B13" i="19"/>
  <c r="K12" i="19"/>
  <c r="J12" i="19"/>
  <c r="H12" i="20" s="1"/>
  <c r="I12" i="19"/>
  <c r="H12" i="19"/>
  <c r="B12" i="19"/>
  <c r="L11" i="19"/>
  <c r="K11" i="19"/>
  <c r="L12" i="19" s="1"/>
  <c r="J11" i="19"/>
  <c r="H11" i="20" s="1"/>
  <c r="I11" i="19"/>
  <c r="H11" i="19"/>
  <c r="B11" i="19"/>
  <c r="K10" i="19"/>
  <c r="J10" i="19"/>
  <c r="H10" i="20" s="1"/>
  <c r="I10" i="19"/>
  <c r="H10" i="19"/>
  <c r="B10" i="19"/>
  <c r="L9" i="19"/>
  <c r="K9" i="19"/>
  <c r="L10" i="19" s="1"/>
  <c r="J9" i="19"/>
  <c r="H9" i="20" s="1"/>
  <c r="I9" i="19"/>
  <c r="H9" i="19"/>
  <c r="B9" i="19"/>
  <c r="K8" i="19"/>
  <c r="J8" i="19"/>
  <c r="H8" i="20" s="1"/>
  <c r="I8" i="19"/>
  <c r="H8" i="19"/>
  <c r="B8" i="19"/>
  <c r="L7" i="19"/>
  <c r="K7" i="19"/>
  <c r="L8" i="19" s="1"/>
  <c r="J7" i="19"/>
  <c r="H7" i="20" s="1"/>
  <c r="I7" i="19"/>
  <c r="H7" i="19"/>
  <c r="B7" i="19"/>
  <c r="K6" i="19"/>
  <c r="J6" i="19"/>
  <c r="H6" i="20" s="1"/>
  <c r="I6" i="19"/>
  <c r="H6" i="19"/>
  <c r="B6" i="19"/>
  <c r="L5" i="19"/>
  <c r="K5" i="19"/>
  <c r="L6" i="19" s="1"/>
  <c r="J5" i="19"/>
  <c r="H5" i="20" s="1"/>
  <c r="I5" i="19"/>
  <c r="H5" i="19"/>
  <c r="B5" i="19"/>
  <c r="K4" i="19"/>
  <c r="J4" i="19"/>
  <c r="H4" i="20" s="1"/>
  <c r="I4" i="19"/>
  <c r="H4" i="19"/>
  <c r="E75" i="18"/>
  <c r="B16" i="18"/>
  <c r="I16" i="18" s="1"/>
  <c r="A16" i="18"/>
  <c r="B15" i="18"/>
  <c r="I15" i="18" s="1"/>
  <c r="A15" i="18"/>
  <c r="B14" i="18"/>
  <c r="I14" i="18" s="1"/>
  <c r="A14" i="18"/>
  <c r="B13" i="18"/>
  <c r="I13" i="18" s="1"/>
  <c r="A13" i="18"/>
  <c r="B12" i="18"/>
  <c r="I12" i="18" s="1"/>
  <c r="A12" i="18"/>
  <c r="B11" i="18"/>
  <c r="I11" i="18" s="1"/>
  <c r="A11" i="18"/>
  <c r="B10" i="18"/>
  <c r="I10" i="18" s="1"/>
  <c r="A10" i="18"/>
  <c r="B9" i="18"/>
  <c r="I9" i="18" s="1"/>
  <c r="A9" i="18"/>
  <c r="B8" i="18"/>
  <c r="I8" i="18" s="1"/>
  <c r="A8" i="18"/>
  <c r="B7" i="18"/>
  <c r="I7" i="18" s="1"/>
  <c r="A7" i="18"/>
  <c r="B6" i="18"/>
  <c r="I6" i="18" s="1"/>
  <c r="A6" i="18"/>
  <c r="B5" i="18"/>
  <c r="I5" i="18" s="1"/>
  <c r="A5" i="18"/>
  <c r="I4" i="18"/>
  <c r="A4" i="18"/>
  <c r="H3" i="18"/>
  <c r="B3" i="18"/>
  <c r="I3" i="18" s="1"/>
  <c r="I2" i="18"/>
  <c r="H2" i="18"/>
  <c r="G2" i="18"/>
  <c r="B2" i="18"/>
  <c r="E76" i="17"/>
  <c r="K16" i="17"/>
  <c r="J16" i="17"/>
  <c r="H16" i="18" s="1"/>
  <c r="I16" i="17"/>
  <c r="H16" i="17"/>
  <c r="B16" i="17"/>
  <c r="K15" i="17"/>
  <c r="L15" i="17" s="1"/>
  <c r="J15" i="17"/>
  <c r="H15" i="18" s="1"/>
  <c r="I15" i="17"/>
  <c r="H15" i="17"/>
  <c r="B15" i="17"/>
  <c r="K14" i="17"/>
  <c r="J14" i="17"/>
  <c r="H14" i="18" s="1"/>
  <c r="I14" i="17"/>
  <c r="H14" i="17"/>
  <c r="B14" i="17"/>
  <c r="K13" i="17"/>
  <c r="L13" i="17" s="1"/>
  <c r="J13" i="17"/>
  <c r="H13" i="18" s="1"/>
  <c r="I13" i="17"/>
  <c r="H13" i="17"/>
  <c r="B13" i="17"/>
  <c r="K12" i="17"/>
  <c r="J12" i="17"/>
  <c r="H12" i="18" s="1"/>
  <c r="I12" i="17"/>
  <c r="H12" i="17"/>
  <c r="B12" i="17"/>
  <c r="K11" i="17"/>
  <c r="L11" i="17" s="1"/>
  <c r="J11" i="17"/>
  <c r="H11" i="18" s="1"/>
  <c r="I11" i="17"/>
  <c r="H11" i="17"/>
  <c r="B11" i="17"/>
  <c r="K10" i="17"/>
  <c r="J10" i="17"/>
  <c r="H10" i="18" s="1"/>
  <c r="I10" i="17"/>
  <c r="H10" i="17"/>
  <c r="B10" i="17"/>
  <c r="K9" i="17"/>
  <c r="L9" i="17" s="1"/>
  <c r="J9" i="17"/>
  <c r="H9" i="18" s="1"/>
  <c r="I9" i="17"/>
  <c r="H9" i="17"/>
  <c r="B9" i="17"/>
  <c r="K8" i="17"/>
  <c r="J8" i="17"/>
  <c r="H8" i="18" s="1"/>
  <c r="I8" i="17"/>
  <c r="H8" i="17"/>
  <c r="B8" i="17"/>
  <c r="K7" i="17"/>
  <c r="L7" i="17" s="1"/>
  <c r="J7" i="17"/>
  <c r="H7" i="18" s="1"/>
  <c r="I7" i="17"/>
  <c r="H7" i="17"/>
  <c r="B7" i="17"/>
  <c r="K6" i="17"/>
  <c r="L6" i="17" s="1"/>
  <c r="J6" i="17"/>
  <c r="H6" i="18" s="1"/>
  <c r="I6" i="17"/>
  <c r="H6" i="17"/>
  <c r="B6" i="17"/>
  <c r="K5" i="17"/>
  <c r="L5" i="17" s="1"/>
  <c r="J5" i="17"/>
  <c r="H5" i="18" s="1"/>
  <c r="I5" i="17"/>
  <c r="H5" i="17"/>
  <c r="B5" i="17"/>
  <c r="I4" i="17" s="1"/>
  <c r="K4" i="17"/>
  <c r="J4" i="17"/>
  <c r="H4" i="18" s="1"/>
  <c r="H4" i="17"/>
  <c r="B18" i="16"/>
  <c r="I18" i="16" s="1"/>
  <c r="A18" i="16"/>
  <c r="B17" i="16"/>
  <c r="I17" i="16" s="1"/>
  <c r="A17" i="16"/>
  <c r="B16" i="16"/>
  <c r="I16" i="16" s="1"/>
  <c r="A16" i="16"/>
  <c r="B15" i="16"/>
  <c r="I15" i="16" s="1"/>
  <c r="A15" i="16"/>
  <c r="B14" i="16"/>
  <c r="I14" i="16" s="1"/>
  <c r="A14" i="16"/>
  <c r="B13" i="16"/>
  <c r="I13" i="16" s="1"/>
  <c r="A13" i="16"/>
  <c r="B12" i="16"/>
  <c r="I12" i="16" s="1"/>
  <c r="A12" i="16"/>
  <c r="B11" i="16"/>
  <c r="I11" i="16" s="1"/>
  <c r="A11" i="16"/>
  <c r="B10" i="16"/>
  <c r="I10" i="16" s="1"/>
  <c r="A10" i="16"/>
  <c r="B9" i="16"/>
  <c r="I9" i="16" s="1"/>
  <c r="A9" i="16"/>
  <c r="B8" i="16"/>
  <c r="I8" i="16" s="1"/>
  <c r="A8" i="16"/>
  <c r="B7" i="16"/>
  <c r="I7" i="16" s="1"/>
  <c r="A7" i="16"/>
  <c r="B6" i="16"/>
  <c r="I6" i="16" s="1"/>
  <c r="A6" i="16"/>
  <c r="B5" i="16"/>
  <c r="I5" i="16" s="1"/>
  <c r="A5" i="16"/>
  <c r="I4" i="16"/>
  <c r="A4" i="16"/>
  <c r="L18" i="15"/>
  <c r="K18" i="15"/>
  <c r="J18" i="15"/>
  <c r="H18" i="16" s="1"/>
  <c r="I18" i="15"/>
  <c r="H18" i="15"/>
  <c r="B18" i="15"/>
  <c r="K17" i="15"/>
  <c r="L17" i="15" s="1"/>
  <c r="J17" i="15"/>
  <c r="H17" i="16" s="1"/>
  <c r="I17" i="15"/>
  <c r="H17" i="15"/>
  <c r="B17" i="15"/>
  <c r="L16" i="15"/>
  <c r="K16" i="15"/>
  <c r="J16" i="15"/>
  <c r="H16" i="16" s="1"/>
  <c r="I16" i="15"/>
  <c r="H16" i="15"/>
  <c r="B16" i="15"/>
  <c r="K15" i="15"/>
  <c r="L15" i="15" s="1"/>
  <c r="J15" i="15"/>
  <c r="H15" i="16" s="1"/>
  <c r="I15" i="15"/>
  <c r="H15" i="15"/>
  <c r="B15" i="15"/>
  <c r="L14" i="15"/>
  <c r="K14" i="15"/>
  <c r="J14" i="15"/>
  <c r="H14" i="16" s="1"/>
  <c r="I14" i="15"/>
  <c r="H14" i="15"/>
  <c r="B14" i="15"/>
  <c r="K13" i="15"/>
  <c r="L13" i="15" s="1"/>
  <c r="J13" i="15"/>
  <c r="H13" i="16" s="1"/>
  <c r="I13" i="15"/>
  <c r="H13" i="15"/>
  <c r="B13" i="15"/>
  <c r="L12" i="15"/>
  <c r="K12" i="15"/>
  <c r="J12" i="15"/>
  <c r="H12" i="16" s="1"/>
  <c r="I12" i="15"/>
  <c r="H12" i="15"/>
  <c r="B12" i="15"/>
  <c r="K11" i="15"/>
  <c r="L11" i="15" s="1"/>
  <c r="J11" i="15"/>
  <c r="H11" i="16" s="1"/>
  <c r="I11" i="15"/>
  <c r="H11" i="15"/>
  <c r="B11" i="15"/>
  <c r="L10" i="15"/>
  <c r="K10" i="15"/>
  <c r="J10" i="15"/>
  <c r="H10" i="16" s="1"/>
  <c r="I10" i="15"/>
  <c r="H10" i="15"/>
  <c r="B10" i="15"/>
  <c r="K9" i="15"/>
  <c r="L9" i="15" s="1"/>
  <c r="J9" i="15"/>
  <c r="H9" i="16" s="1"/>
  <c r="I9" i="15"/>
  <c r="H9" i="15"/>
  <c r="B9" i="15"/>
  <c r="L8" i="15"/>
  <c r="K8" i="15"/>
  <c r="J8" i="15"/>
  <c r="H8" i="16" s="1"/>
  <c r="I8" i="15"/>
  <c r="H8" i="15"/>
  <c r="B8" i="15"/>
  <c r="K7" i="15"/>
  <c r="L7" i="15" s="1"/>
  <c r="J7" i="15"/>
  <c r="H7" i="16" s="1"/>
  <c r="I7" i="15"/>
  <c r="H7" i="15"/>
  <c r="B7" i="15"/>
  <c r="L6" i="15"/>
  <c r="K6" i="15"/>
  <c r="J6" i="15"/>
  <c r="H6" i="16" s="1"/>
  <c r="I6" i="15"/>
  <c r="H6" i="15"/>
  <c r="B6" i="15"/>
  <c r="K5" i="15"/>
  <c r="L5" i="15" s="1"/>
  <c r="J5" i="15"/>
  <c r="H5" i="16" s="1"/>
  <c r="I5" i="15"/>
  <c r="H5" i="15"/>
  <c r="B5" i="15"/>
  <c r="K4" i="15"/>
  <c r="J4" i="15"/>
  <c r="H4" i="16" s="1"/>
  <c r="I4" i="15"/>
  <c r="H4" i="15"/>
  <c r="I16" i="14"/>
  <c r="B16" i="14"/>
  <c r="A16" i="14"/>
  <c r="I15" i="14"/>
  <c r="B15" i="14"/>
  <c r="A15" i="14"/>
  <c r="I14" i="14"/>
  <c r="B14" i="14"/>
  <c r="A14" i="14"/>
  <c r="I13" i="14"/>
  <c r="B13" i="14"/>
  <c r="A13" i="14"/>
  <c r="I12" i="14"/>
  <c r="B12" i="14"/>
  <c r="A12" i="14"/>
  <c r="I11" i="14"/>
  <c r="B11" i="14"/>
  <c r="A11" i="14"/>
  <c r="I10" i="14"/>
  <c r="B10" i="14"/>
  <c r="A10" i="14"/>
  <c r="I9" i="14"/>
  <c r="B9" i="14"/>
  <c r="A9" i="14"/>
  <c r="I8" i="14"/>
  <c r="G8" i="14"/>
  <c r="B8" i="14"/>
  <c r="A8" i="14"/>
  <c r="B7" i="14"/>
  <c r="I7" i="14" s="1"/>
  <c r="A7" i="14"/>
  <c r="B6" i="14"/>
  <c r="I6" i="14" s="1"/>
  <c r="A6" i="14"/>
  <c r="B5" i="14"/>
  <c r="I5" i="14" s="1"/>
  <c r="A5" i="14"/>
  <c r="A4" i="14"/>
  <c r="L16" i="13"/>
  <c r="K16" i="13"/>
  <c r="J16" i="13"/>
  <c r="H16" i="14" s="1"/>
  <c r="I16" i="13"/>
  <c r="H16" i="13"/>
  <c r="B16" i="13"/>
  <c r="K15" i="13"/>
  <c r="L15" i="13" s="1"/>
  <c r="J15" i="13"/>
  <c r="H15" i="14" s="1"/>
  <c r="I15" i="13"/>
  <c r="H15" i="13"/>
  <c r="B15" i="13"/>
  <c r="L14" i="13"/>
  <c r="K14" i="13"/>
  <c r="J14" i="13"/>
  <c r="H14" i="14" s="1"/>
  <c r="I14" i="13"/>
  <c r="H14" i="13"/>
  <c r="B14" i="13"/>
  <c r="K13" i="13"/>
  <c r="L13" i="13" s="1"/>
  <c r="J13" i="13"/>
  <c r="H13" i="14" s="1"/>
  <c r="I13" i="13"/>
  <c r="H13" i="13"/>
  <c r="B13" i="13"/>
  <c r="L12" i="13"/>
  <c r="K12" i="13"/>
  <c r="J12" i="13"/>
  <c r="H12" i="14" s="1"/>
  <c r="I12" i="13"/>
  <c r="H12" i="13"/>
  <c r="B12" i="13"/>
  <c r="K11" i="13"/>
  <c r="L11" i="13" s="1"/>
  <c r="J11" i="13"/>
  <c r="H11" i="14" s="1"/>
  <c r="I11" i="13"/>
  <c r="H11" i="13"/>
  <c r="B11" i="13"/>
  <c r="L10" i="13"/>
  <c r="K10" i="13"/>
  <c r="J10" i="13"/>
  <c r="H10" i="14" s="1"/>
  <c r="I10" i="13"/>
  <c r="H10" i="13"/>
  <c r="B10" i="13"/>
  <c r="K9" i="13"/>
  <c r="L9" i="13" s="1"/>
  <c r="J9" i="13"/>
  <c r="H9" i="14" s="1"/>
  <c r="I9" i="13"/>
  <c r="H9" i="13"/>
  <c r="B9" i="13"/>
  <c r="L8" i="13"/>
  <c r="K8" i="13"/>
  <c r="J8" i="13"/>
  <c r="H8" i="14" s="1"/>
  <c r="I8" i="13"/>
  <c r="H8" i="13"/>
  <c r="B8" i="13"/>
  <c r="K7" i="13"/>
  <c r="L7" i="13" s="1"/>
  <c r="J7" i="13"/>
  <c r="H7" i="14" s="1"/>
  <c r="I7" i="13"/>
  <c r="H7" i="13"/>
  <c r="B7" i="13"/>
  <c r="L6" i="13"/>
  <c r="K6" i="13"/>
  <c r="J6" i="13"/>
  <c r="H6" i="14" s="1"/>
  <c r="I6" i="13"/>
  <c r="H6" i="13"/>
  <c r="B6" i="13"/>
  <c r="K5" i="13"/>
  <c r="L5" i="13" s="1"/>
  <c r="J5" i="13"/>
  <c r="H5" i="14" s="1"/>
  <c r="I5" i="13"/>
  <c r="H5" i="13"/>
  <c r="B5" i="13"/>
  <c r="K4" i="13"/>
  <c r="J4" i="13"/>
  <c r="H4" i="14" s="1"/>
  <c r="I4" i="13"/>
  <c r="H4" i="13"/>
  <c r="I20" i="12"/>
  <c r="B20" i="12"/>
  <c r="A20" i="12"/>
  <c r="I19" i="12"/>
  <c r="B19" i="12"/>
  <c r="A19" i="12"/>
  <c r="I18" i="12"/>
  <c r="B18" i="12"/>
  <c r="A18" i="12"/>
  <c r="I17" i="12"/>
  <c r="B17" i="12"/>
  <c r="A17" i="12"/>
  <c r="I16" i="12"/>
  <c r="B16" i="12"/>
  <c r="A16" i="12"/>
  <c r="I15" i="12"/>
  <c r="B15" i="12"/>
  <c r="A15" i="12"/>
  <c r="I14" i="12"/>
  <c r="B14" i="12"/>
  <c r="A14" i="12"/>
  <c r="I13" i="12"/>
  <c r="B13" i="12"/>
  <c r="A13" i="12"/>
  <c r="I12" i="12"/>
  <c r="B12" i="12"/>
  <c r="A12" i="12"/>
  <c r="I11" i="12"/>
  <c r="B11" i="12"/>
  <c r="A11" i="12"/>
  <c r="I10" i="12"/>
  <c r="G10" i="12"/>
  <c r="B10" i="12"/>
  <c r="A10" i="12"/>
  <c r="F9" i="12"/>
  <c r="E9" i="12"/>
  <c r="B9" i="12"/>
  <c r="I9" i="12" s="1"/>
  <c r="A9" i="12"/>
  <c r="I8" i="12"/>
  <c r="B8" i="12"/>
  <c r="A8" i="12"/>
  <c r="I7" i="12"/>
  <c r="B7" i="12"/>
  <c r="A7" i="12"/>
  <c r="I6" i="12"/>
  <c r="B6" i="12"/>
  <c r="A6" i="12"/>
  <c r="I5" i="12"/>
  <c r="B5" i="12"/>
  <c r="A5" i="12"/>
  <c r="I4" i="12"/>
  <c r="A4" i="12"/>
  <c r="K20" i="11"/>
  <c r="L20" i="11" s="1"/>
  <c r="J20" i="11"/>
  <c r="H20" i="12" s="1"/>
  <c r="I20" i="11"/>
  <c r="H20" i="11"/>
  <c r="B20" i="11"/>
  <c r="K19" i="11"/>
  <c r="L19" i="11" s="1"/>
  <c r="J19" i="11"/>
  <c r="H19" i="12" s="1"/>
  <c r="I19" i="11"/>
  <c r="H19" i="11"/>
  <c r="B19" i="11"/>
  <c r="K18" i="11"/>
  <c r="L18" i="11" s="1"/>
  <c r="J18" i="11"/>
  <c r="H18" i="12" s="1"/>
  <c r="I18" i="11"/>
  <c r="H18" i="11"/>
  <c r="B18" i="11"/>
  <c r="K17" i="11"/>
  <c r="L17" i="11" s="1"/>
  <c r="J17" i="11"/>
  <c r="H17" i="12" s="1"/>
  <c r="I17" i="11"/>
  <c r="H17" i="11"/>
  <c r="B17" i="11"/>
  <c r="K16" i="11"/>
  <c r="L16" i="11" s="1"/>
  <c r="J16" i="11"/>
  <c r="H16" i="12" s="1"/>
  <c r="I16" i="11"/>
  <c r="H16" i="11"/>
  <c r="B16" i="11"/>
  <c r="K15" i="11"/>
  <c r="L15" i="11" s="1"/>
  <c r="J15" i="11"/>
  <c r="H15" i="12" s="1"/>
  <c r="I15" i="11"/>
  <c r="H15" i="11"/>
  <c r="B15" i="11"/>
  <c r="K14" i="11"/>
  <c r="L14" i="11" s="1"/>
  <c r="J14" i="11"/>
  <c r="H14" i="12" s="1"/>
  <c r="I14" i="11"/>
  <c r="H14" i="11"/>
  <c r="B14" i="11"/>
  <c r="K13" i="11"/>
  <c r="L13" i="11" s="1"/>
  <c r="J13" i="11"/>
  <c r="H13" i="12" s="1"/>
  <c r="I13" i="11"/>
  <c r="H13" i="11"/>
  <c r="B13" i="11"/>
  <c r="K12" i="11"/>
  <c r="L12" i="11" s="1"/>
  <c r="J12" i="11"/>
  <c r="H12" i="12" s="1"/>
  <c r="I12" i="11"/>
  <c r="H12" i="11"/>
  <c r="B12" i="11"/>
  <c r="K11" i="11"/>
  <c r="L11" i="11" s="1"/>
  <c r="J11" i="11"/>
  <c r="H11" i="12" s="1"/>
  <c r="I11" i="11"/>
  <c r="H11" i="11"/>
  <c r="B11" i="11"/>
  <c r="K10" i="11"/>
  <c r="L10" i="11" s="1"/>
  <c r="J10" i="11"/>
  <c r="H10" i="12" s="1"/>
  <c r="I10" i="11"/>
  <c r="H10" i="11"/>
  <c r="G10" i="11"/>
  <c r="B10" i="11"/>
  <c r="K9" i="11"/>
  <c r="L9" i="11" s="1"/>
  <c r="J9" i="11"/>
  <c r="H9" i="12" s="1"/>
  <c r="I9" i="11"/>
  <c r="H9" i="11"/>
  <c r="B9" i="11"/>
  <c r="K8" i="11"/>
  <c r="L8" i="11" s="1"/>
  <c r="J8" i="11"/>
  <c r="H8" i="12" s="1"/>
  <c r="I8" i="11"/>
  <c r="H8" i="11"/>
  <c r="B8" i="11"/>
  <c r="K7" i="11"/>
  <c r="L7" i="11" s="1"/>
  <c r="J7" i="11"/>
  <c r="H7" i="12" s="1"/>
  <c r="I7" i="11"/>
  <c r="H7" i="11"/>
  <c r="B7" i="11"/>
  <c r="K6" i="11"/>
  <c r="L6" i="11" s="1"/>
  <c r="J6" i="11"/>
  <c r="H6" i="12" s="1"/>
  <c r="I6" i="11"/>
  <c r="H6" i="11"/>
  <c r="B6" i="11"/>
  <c r="K5" i="11"/>
  <c r="L5" i="11" s="1"/>
  <c r="J5" i="11"/>
  <c r="H5" i="12" s="1"/>
  <c r="I5" i="11"/>
  <c r="H5" i="11"/>
  <c r="B5" i="11"/>
  <c r="K4" i="11"/>
  <c r="J4" i="11"/>
  <c r="H4" i="12" s="1"/>
  <c r="I4" i="11"/>
  <c r="H4" i="11"/>
  <c r="B17" i="10"/>
  <c r="I17" i="10" s="1"/>
  <c r="A17" i="10"/>
  <c r="B16" i="10"/>
  <c r="I16" i="10" s="1"/>
  <c r="A16" i="10"/>
  <c r="B15" i="10"/>
  <c r="I15" i="10" s="1"/>
  <c r="A15" i="10"/>
  <c r="B14" i="10"/>
  <c r="I14" i="10" s="1"/>
  <c r="A14" i="10"/>
  <c r="B13" i="10"/>
  <c r="I13" i="10" s="1"/>
  <c r="A13" i="10"/>
  <c r="B12" i="10"/>
  <c r="I12" i="10" s="1"/>
  <c r="A12" i="10"/>
  <c r="B11" i="10"/>
  <c r="I11" i="10" s="1"/>
  <c r="A11" i="10"/>
  <c r="B10" i="10"/>
  <c r="I10" i="10" s="1"/>
  <c r="A10" i="10"/>
  <c r="B9" i="10"/>
  <c r="I9" i="10" s="1"/>
  <c r="A9" i="10"/>
  <c r="B8" i="10"/>
  <c r="I8" i="10" s="1"/>
  <c r="A8" i="10"/>
  <c r="B7" i="10"/>
  <c r="I7" i="10" s="1"/>
  <c r="A7" i="10"/>
  <c r="B6" i="10"/>
  <c r="I6" i="10" s="1"/>
  <c r="A6" i="10"/>
  <c r="B5" i="10"/>
  <c r="I5" i="10" s="1"/>
  <c r="A5" i="10"/>
  <c r="I4" i="10"/>
  <c r="A4" i="10"/>
  <c r="G20" i="9"/>
  <c r="K17" i="9"/>
  <c r="J17" i="9"/>
  <c r="H17" i="10" s="1"/>
  <c r="I17" i="9"/>
  <c r="H17" i="9"/>
  <c r="B17" i="9"/>
  <c r="L16" i="9"/>
  <c r="K16" i="9"/>
  <c r="L17" i="9" s="1"/>
  <c r="J16" i="9"/>
  <c r="H16" i="10" s="1"/>
  <c r="I16" i="9"/>
  <c r="H16" i="9"/>
  <c r="B16" i="9"/>
  <c r="K15" i="9"/>
  <c r="L15" i="9" s="1"/>
  <c r="J15" i="9"/>
  <c r="H15" i="10" s="1"/>
  <c r="I15" i="9"/>
  <c r="H15" i="9"/>
  <c r="B15" i="9"/>
  <c r="L14" i="9"/>
  <c r="K14" i="9"/>
  <c r="J14" i="9"/>
  <c r="H14" i="10" s="1"/>
  <c r="I14" i="9"/>
  <c r="H14" i="9"/>
  <c r="B14" i="9"/>
  <c r="K13" i="9"/>
  <c r="L13" i="9" s="1"/>
  <c r="J13" i="9"/>
  <c r="H13" i="10" s="1"/>
  <c r="I13" i="9"/>
  <c r="H13" i="9"/>
  <c r="B13" i="9"/>
  <c r="L12" i="9"/>
  <c r="K12" i="9"/>
  <c r="J12" i="9"/>
  <c r="H12" i="10" s="1"/>
  <c r="I12" i="9"/>
  <c r="H12" i="9"/>
  <c r="B12" i="9"/>
  <c r="K11" i="9"/>
  <c r="L11" i="9" s="1"/>
  <c r="J11" i="9"/>
  <c r="H11" i="10" s="1"/>
  <c r="I11" i="9"/>
  <c r="H11" i="9"/>
  <c r="B11" i="9"/>
  <c r="L10" i="9"/>
  <c r="K10" i="9"/>
  <c r="J10" i="9"/>
  <c r="H10" i="10" s="1"/>
  <c r="I10" i="9"/>
  <c r="H10" i="9"/>
  <c r="B10" i="9"/>
  <c r="K9" i="9"/>
  <c r="L9" i="9" s="1"/>
  <c r="J9" i="9"/>
  <c r="H9" i="10" s="1"/>
  <c r="I9" i="9"/>
  <c r="H9" i="9"/>
  <c r="B9" i="9"/>
  <c r="K8" i="9"/>
  <c r="J8" i="9"/>
  <c r="H8" i="10" s="1"/>
  <c r="I8" i="9"/>
  <c r="H8" i="9"/>
  <c r="G8" i="9"/>
  <c r="B8" i="9"/>
  <c r="K7" i="9"/>
  <c r="L7" i="9" s="1"/>
  <c r="J7" i="9"/>
  <c r="H7" i="10" s="1"/>
  <c r="I7" i="9"/>
  <c r="H7" i="9"/>
  <c r="B7" i="9"/>
  <c r="K6" i="9"/>
  <c r="J6" i="9"/>
  <c r="H6" i="10" s="1"/>
  <c r="I6" i="9"/>
  <c r="H6" i="9"/>
  <c r="B6" i="9"/>
  <c r="K5" i="9"/>
  <c r="L5" i="9" s="1"/>
  <c r="J5" i="9"/>
  <c r="H5" i="10" s="1"/>
  <c r="I5" i="9"/>
  <c r="H5" i="9"/>
  <c r="B5" i="9"/>
  <c r="K4" i="9"/>
  <c r="J4" i="9"/>
  <c r="H4" i="10" s="1"/>
  <c r="I4" i="9"/>
  <c r="H4" i="9"/>
  <c r="I19" i="8"/>
  <c r="B19" i="8"/>
  <c r="A19" i="8"/>
  <c r="I18" i="8"/>
  <c r="B18" i="8"/>
  <c r="A18" i="8"/>
  <c r="I17" i="8"/>
  <c r="B17" i="8"/>
  <c r="A17" i="8"/>
  <c r="I16" i="8"/>
  <c r="B16" i="8"/>
  <c r="A16" i="8"/>
  <c r="I15" i="8"/>
  <c r="B15" i="8"/>
  <c r="A15" i="8"/>
  <c r="I14" i="8"/>
  <c r="B14" i="8"/>
  <c r="A14" i="8"/>
  <c r="I13" i="8"/>
  <c r="B13" i="8"/>
  <c r="A13" i="8"/>
  <c r="I12" i="8"/>
  <c r="B12" i="8"/>
  <c r="A12" i="8"/>
  <c r="I11" i="8"/>
  <c r="B11" i="8"/>
  <c r="A11" i="8"/>
  <c r="I10" i="8"/>
  <c r="B10" i="8"/>
  <c r="A10" i="8"/>
  <c r="I9" i="8"/>
  <c r="B9" i="8"/>
  <c r="A9" i="8"/>
  <c r="I8" i="8"/>
  <c r="B8" i="8"/>
  <c r="A8" i="8"/>
  <c r="I7" i="8"/>
  <c r="B7" i="8"/>
  <c r="A7" i="8"/>
  <c r="I6" i="8"/>
  <c r="B6" i="8"/>
  <c r="A6" i="8"/>
  <c r="I5" i="8"/>
  <c r="B5" i="8"/>
  <c r="A5" i="8"/>
  <c r="I4" i="8"/>
  <c r="A4" i="8"/>
  <c r="K19" i="7"/>
  <c r="L19" i="7" s="1"/>
  <c r="J19" i="7"/>
  <c r="H19" i="8" s="1"/>
  <c r="I19" i="7"/>
  <c r="H19" i="7"/>
  <c r="B19" i="7"/>
  <c r="K18" i="7"/>
  <c r="L18" i="7" s="1"/>
  <c r="J18" i="7"/>
  <c r="H18" i="8" s="1"/>
  <c r="I18" i="7"/>
  <c r="H18" i="7"/>
  <c r="B18" i="7"/>
  <c r="K17" i="7"/>
  <c r="L17" i="7" s="1"/>
  <c r="J17" i="7"/>
  <c r="H17" i="8" s="1"/>
  <c r="I17" i="7"/>
  <c r="H17" i="7"/>
  <c r="B17" i="7"/>
  <c r="K16" i="7"/>
  <c r="L16" i="7" s="1"/>
  <c r="J16" i="7"/>
  <c r="H16" i="8" s="1"/>
  <c r="I16" i="7"/>
  <c r="H16" i="7"/>
  <c r="B16" i="7"/>
  <c r="K15" i="7"/>
  <c r="L15" i="7" s="1"/>
  <c r="J15" i="7"/>
  <c r="H15" i="8" s="1"/>
  <c r="I15" i="7"/>
  <c r="H15" i="7"/>
  <c r="B15" i="7"/>
  <c r="H14" i="7" s="1"/>
  <c r="K14" i="7"/>
  <c r="L14" i="7" s="1"/>
  <c r="J14" i="7"/>
  <c r="H14" i="8" s="1"/>
  <c r="I14" i="7"/>
  <c r="B14" i="7"/>
  <c r="K13" i="7"/>
  <c r="L13" i="7" s="1"/>
  <c r="J13" i="7"/>
  <c r="H13" i="8" s="1"/>
  <c r="I13" i="7"/>
  <c r="H13" i="7"/>
  <c r="B13" i="7"/>
  <c r="K12" i="7"/>
  <c r="L12" i="7" s="1"/>
  <c r="J12" i="7"/>
  <c r="H12" i="8" s="1"/>
  <c r="I12" i="7"/>
  <c r="H12" i="7"/>
  <c r="B12" i="7"/>
  <c r="K11" i="7"/>
  <c r="L11" i="7" s="1"/>
  <c r="J11" i="7"/>
  <c r="H11" i="8" s="1"/>
  <c r="I11" i="7"/>
  <c r="H11" i="7"/>
  <c r="B11" i="7"/>
  <c r="K10" i="7"/>
  <c r="L10" i="7" s="1"/>
  <c r="J10" i="7"/>
  <c r="H10" i="8" s="1"/>
  <c r="I10" i="7"/>
  <c r="H10" i="7"/>
  <c r="B10" i="7"/>
  <c r="K9" i="7"/>
  <c r="L9" i="7" s="1"/>
  <c r="J9" i="7"/>
  <c r="H9" i="8" s="1"/>
  <c r="I9" i="7"/>
  <c r="H9" i="7"/>
  <c r="B9" i="7"/>
  <c r="K8" i="7"/>
  <c r="L8" i="7" s="1"/>
  <c r="J8" i="7"/>
  <c r="H8" i="8" s="1"/>
  <c r="I8" i="7"/>
  <c r="H8" i="7"/>
  <c r="B8" i="7"/>
  <c r="K7" i="7"/>
  <c r="L7" i="7" s="1"/>
  <c r="J7" i="7"/>
  <c r="H7" i="8" s="1"/>
  <c r="I7" i="7"/>
  <c r="H7" i="7"/>
  <c r="B7" i="7"/>
  <c r="K6" i="7"/>
  <c r="L6" i="7" s="1"/>
  <c r="J6" i="7"/>
  <c r="H6" i="8" s="1"/>
  <c r="I6" i="7"/>
  <c r="H6" i="7"/>
  <c r="B6" i="7"/>
  <c r="K5" i="7"/>
  <c r="L5" i="7" s="1"/>
  <c r="J5" i="7"/>
  <c r="H5" i="8" s="1"/>
  <c r="I5" i="7"/>
  <c r="H5" i="7"/>
  <c r="B5" i="7"/>
  <c r="K4" i="7"/>
  <c r="J4" i="7"/>
  <c r="H4" i="8" s="1"/>
  <c r="I4" i="7"/>
  <c r="H4" i="7"/>
  <c r="B16" i="6"/>
  <c r="I16" i="6" s="1"/>
  <c r="A16" i="6"/>
  <c r="B15" i="6"/>
  <c r="I15" i="6" s="1"/>
  <c r="A15" i="6"/>
  <c r="B14" i="6"/>
  <c r="I14" i="6" s="1"/>
  <c r="A14" i="6"/>
  <c r="B13" i="6"/>
  <c r="I13" i="6" s="1"/>
  <c r="A13" i="6"/>
  <c r="B12" i="6"/>
  <c r="I12" i="6" s="1"/>
  <c r="A12" i="6"/>
  <c r="B11" i="6"/>
  <c r="I11" i="6" s="1"/>
  <c r="A11" i="6"/>
  <c r="B10" i="6"/>
  <c r="I10" i="6" s="1"/>
  <c r="A10" i="6"/>
  <c r="B9" i="6"/>
  <c r="I9" i="6" s="1"/>
  <c r="A9" i="6"/>
  <c r="B8" i="6"/>
  <c r="I8" i="6" s="1"/>
  <c r="A8" i="6"/>
  <c r="B7" i="6"/>
  <c r="I7" i="6" s="1"/>
  <c r="A7" i="6"/>
  <c r="B6" i="6"/>
  <c r="I6" i="6" s="1"/>
  <c r="A6" i="6"/>
  <c r="B5" i="6"/>
  <c r="I5" i="6" s="1"/>
  <c r="A5" i="6"/>
  <c r="I4" i="6"/>
  <c r="A4" i="6"/>
  <c r="K16" i="5"/>
  <c r="J16" i="5"/>
  <c r="H16" i="6" s="1"/>
  <c r="I16" i="5"/>
  <c r="H16" i="5"/>
  <c r="B16" i="5"/>
  <c r="K15" i="5"/>
  <c r="L15" i="5" s="1"/>
  <c r="J15" i="5"/>
  <c r="H15" i="6" s="1"/>
  <c r="I15" i="5"/>
  <c r="H15" i="5"/>
  <c r="B15" i="5"/>
  <c r="K14" i="5"/>
  <c r="J14" i="5"/>
  <c r="H14" i="6" s="1"/>
  <c r="I14" i="5"/>
  <c r="H14" i="5"/>
  <c r="B14" i="5"/>
  <c r="K13" i="5"/>
  <c r="L13" i="5" s="1"/>
  <c r="J13" i="5"/>
  <c r="H13" i="6" s="1"/>
  <c r="I13" i="5"/>
  <c r="H13" i="5"/>
  <c r="B13" i="5"/>
  <c r="K12" i="5"/>
  <c r="L12" i="5" s="1"/>
  <c r="J12" i="5"/>
  <c r="H12" i="6" s="1"/>
  <c r="I12" i="5"/>
  <c r="H12" i="5"/>
  <c r="B12" i="5"/>
  <c r="K11" i="5"/>
  <c r="L11" i="5" s="1"/>
  <c r="J11" i="5"/>
  <c r="H11" i="6" s="1"/>
  <c r="I11" i="5"/>
  <c r="H11" i="5"/>
  <c r="B11" i="5"/>
  <c r="K10" i="5"/>
  <c r="L10" i="5" s="1"/>
  <c r="J10" i="5"/>
  <c r="H10" i="6" s="1"/>
  <c r="I10" i="5"/>
  <c r="H10" i="5"/>
  <c r="B10" i="5"/>
  <c r="K9" i="5"/>
  <c r="L9" i="5" s="1"/>
  <c r="J9" i="5"/>
  <c r="H9" i="6" s="1"/>
  <c r="I9" i="5"/>
  <c r="H9" i="5"/>
  <c r="B9" i="5"/>
  <c r="K8" i="5"/>
  <c r="L8" i="5" s="1"/>
  <c r="J8" i="5"/>
  <c r="H8" i="6" s="1"/>
  <c r="I8" i="5"/>
  <c r="H8" i="5"/>
  <c r="B8" i="5"/>
  <c r="K7" i="5"/>
  <c r="L7" i="5" s="1"/>
  <c r="J7" i="5"/>
  <c r="H7" i="6" s="1"/>
  <c r="I7" i="5"/>
  <c r="H7" i="5"/>
  <c r="B7" i="5"/>
  <c r="K6" i="5"/>
  <c r="L6" i="5" s="1"/>
  <c r="J6" i="5"/>
  <c r="H6" i="6" s="1"/>
  <c r="I6" i="5"/>
  <c r="H6" i="5"/>
  <c r="B6" i="5"/>
  <c r="K5" i="5"/>
  <c r="L5" i="5" s="1"/>
  <c r="J5" i="5"/>
  <c r="H5" i="6" s="1"/>
  <c r="I5" i="5"/>
  <c r="H5" i="5"/>
  <c r="B5" i="5"/>
  <c r="K4" i="5"/>
  <c r="J4" i="5"/>
  <c r="H4" i="6" s="1"/>
  <c r="I4" i="5"/>
  <c r="H4" i="5"/>
  <c r="B18" i="4"/>
  <c r="I18" i="4" s="1"/>
  <c r="A18" i="4"/>
  <c r="B17" i="4"/>
  <c r="I17" i="4" s="1"/>
  <c r="A17" i="4"/>
  <c r="B16" i="4"/>
  <c r="I16" i="4" s="1"/>
  <c r="A16" i="4"/>
  <c r="B15" i="4"/>
  <c r="I15" i="4" s="1"/>
  <c r="A15" i="4"/>
  <c r="B14" i="4"/>
  <c r="I14" i="4" s="1"/>
  <c r="A14" i="4"/>
  <c r="B13" i="4"/>
  <c r="I13" i="4" s="1"/>
  <c r="A13" i="4"/>
  <c r="B12" i="4"/>
  <c r="I12" i="4" s="1"/>
  <c r="A12" i="4"/>
  <c r="B11" i="4"/>
  <c r="I11" i="4" s="1"/>
  <c r="A11" i="4"/>
  <c r="B10" i="4"/>
  <c r="I10" i="4" s="1"/>
  <c r="A10" i="4"/>
  <c r="B9" i="4"/>
  <c r="I9" i="4" s="1"/>
  <c r="A9" i="4"/>
  <c r="B8" i="4"/>
  <c r="I8" i="4" s="1"/>
  <c r="A8" i="4"/>
  <c r="B7" i="4"/>
  <c r="I7" i="4" s="1"/>
  <c r="A7" i="4"/>
  <c r="B6" i="4"/>
  <c r="I6" i="4" s="1"/>
  <c r="A6" i="4"/>
  <c r="G5" i="4"/>
  <c r="B5" i="4"/>
  <c r="I5" i="4" s="1"/>
  <c r="A5" i="4"/>
  <c r="I4" i="4"/>
  <c r="A4" i="4"/>
  <c r="K18" i="3"/>
  <c r="L18" i="3" s="1"/>
  <c r="J18" i="3"/>
  <c r="H18" i="4" s="1"/>
  <c r="I18" i="3"/>
  <c r="H18" i="3"/>
  <c r="B18" i="3"/>
  <c r="K17" i="3"/>
  <c r="L17" i="3" s="1"/>
  <c r="J17" i="3"/>
  <c r="H17" i="4" s="1"/>
  <c r="I17" i="3"/>
  <c r="H17" i="3"/>
  <c r="B17" i="3"/>
  <c r="K16" i="3"/>
  <c r="L16" i="3" s="1"/>
  <c r="J16" i="3"/>
  <c r="H16" i="4" s="1"/>
  <c r="I16" i="3"/>
  <c r="H16" i="3"/>
  <c r="B16" i="3"/>
  <c r="K15" i="3"/>
  <c r="L15" i="3" s="1"/>
  <c r="J15" i="3"/>
  <c r="H15" i="4" s="1"/>
  <c r="I15" i="3"/>
  <c r="H15" i="3"/>
  <c r="B15" i="3"/>
  <c r="K14" i="3"/>
  <c r="L14" i="3" s="1"/>
  <c r="J14" i="3"/>
  <c r="H14" i="4" s="1"/>
  <c r="I14" i="3"/>
  <c r="H14" i="3"/>
  <c r="B14" i="3"/>
  <c r="K13" i="3"/>
  <c r="L13" i="3" s="1"/>
  <c r="J13" i="3"/>
  <c r="H13" i="4" s="1"/>
  <c r="I13" i="3"/>
  <c r="H13" i="3"/>
  <c r="B13" i="3"/>
  <c r="K12" i="3"/>
  <c r="L12" i="3" s="1"/>
  <c r="J12" i="3"/>
  <c r="H12" i="4" s="1"/>
  <c r="I12" i="3"/>
  <c r="H12" i="3"/>
  <c r="B12" i="3"/>
  <c r="K11" i="3"/>
  <c r="L11" i="3" s="1"/>
  <c r="J11" i="3"/>
  <c r="H11" i="4" s="1"/>
  <c r="I11" i="3"/>
  <c r="H11" i="3"/>
  <c r="B11" i="3"/>
  <c r="K10" i="3"/>
  <c r="L10" i="3" s="1"/>
  <c r="J10" i="3"/>
  <c r="H10" i="4" s="1"/>
  <c r="I10" i="3"/>
  <c r="H10" i="3"/>
  <c r="B10" i="3"/>
  <c r="K9" i="3"/>
  <c r="L9" i="3" s="1"/>
  <c r="J9" i="3"/>
  <c r="H9" i="4" s="1"/>
  <c r="I9" i="3"/>
  <c r="H9" i="3"/>
  <c r="B9" i="3"/>
  <c r="K8" i="3"/>
  <c r="L8" i="3" s="1"/>
  <c r="J8" i="3"/>
  <c r="H8" i="4" s="1"/>
  <c r="I8" i="3"/>
  <c r="H8" i="3"/>
  <c r="B8" i="3"/>
  <c r="K7" i="3"/>
  <c r="L7" i="3" s="1"/>
  <c r="J7" i="3"/>
  <c r="H7" i="4" s="1"/>
  <c r="I7" i="3"/>
  <c r="H7" i="3"/>
  <c r="B7" i="3"/>
  <c r="K6" i="3"/>
  <c r="L6" i="3" s="1"/>
  <c r="J6" i="3"/>
  <c r="H6" i="4" s="1"/>
  <c r="I6" i="3"/>
  <c r="H6" i="3"/>
  <c r="B6" i="3"/>
  <c r="K5" i="3"/>
  <c r="L5" i="3" s="1"/>
  <c r="J5" i="3"/>
  <c r="H5" i="4" s="1"/>
  <c r="I5" i="3"/>
  <c r="H5" i="3"/>
  <c r="B5" i="3"/>
  <c r="K4" i="3"/>
  <c r="J4" i="3"/>
  <c r="H4" i="4" s="1"/>
  <c r="I4" i="3"/>
  <c r="H4" i="3"/>
  <c r="B20" i="2"/>
  <c r="I20" i="2" s="1"/>
  <c r="A20" i="2"/>
  <c r="B19" i="2"/>
  <c r="I19" i="2" s="1"/>
  <c r="A19" i="2"/>
  <c r="G18" i="2"/>
  <c r="B18" i="2"/>
  <c r="I18" i="2" s="1"/>
  <c r="A18" i="2"/>
  <c r="B17" i="2"/>
  <c r="I17" i="2" s="1"/>
  <c r="A17" i="2"/>
  <c r="B16" i="2"/>
  <c r="I16" i="2" s="1"/>
  <c r="A16" i="2"/>
  <c r="B15" i="2"/>
  <c r="I15" i="2" s="1"/>
  <c r="A15" i="2"/>
  <c r="B14" i="2"/>
  <c r="I14" i="2" s="1"/>
  <c r="A14" i="2"/>
  <c r="B13" i="2"/>
  <c r="I13" i="2" s="1"/>
  <c r="A13" i="2"/>
  <c r="B12" i="2"/>
  <c r="I12" i="2" s="1"/>
  <c r="A12" i="2"/>
  <c r="F11" i="2"/>
  <c r="E11" i="2"/>
  <c r="B11" i="2"/>
  <c r="I11" i="2" s="1"/>
  <c r="A11" i="2"/>
  <c r="F10" i="2"/>
  <c r="E10" i="2"/>
  <c r="B10" i="2"/>
  <c r="I10" i="2" s="1"/>
  <c r="A10" i="2"/>
  <c r="G9" i="2"/>
  <c r="F9" i="2"/>
  <c r="E9" i="2"/>
  <c r="B9" i="2"/>
  <c r="I9" i="2" s="1"/>
  <c r="A9" i="2"/>
  <c r="F8" i="2"/>
  <c r="E8" i="2"/>
  <c r="B8" i="2"/>
  <c r="I8" i="2" s="1"/>
  <c r="A8" i="2"/>
  <c r="F7" i="2"/>
  <c r="E7" i="2"/>
  <c r="B7" i="2"/>
  <c r="I7" i="2" s="1"/>
  <c r="A7" i="2"/>
  <c r="I6" i="2"/>
  <c r="G6" i="2"/>
  <c r="F6" i="2"/>
  <c r="E6" i="2"/>
  <c r="B6" i="2"/>
  <c r="A6" i="2"/>
  <c r="F5" i="2"/>
  <c r="E5" i="2"/>
  <c r="B5" i="2"/>
  <c r="I4" i="2" s="1"/>
  <c r="A5" i="2"/>
  <c r="F4" i="2"/>
  <c r="E4" i="2"/>
  <c r="A4" i="2"/>
  <c r="K20" i="1"/>
  <c r="L20" i="1" s="1"/>
  <c r="J20" i="1"/>
  <c r="H20" i="2" s="1"/>
  <c r="I20" i="1"/>
  <c r="H20" i="1"/>
  <c r="B20" i="1"/>
  <c r="K19" i="1"/>
  <c r="J19" i="1"/>
  <c r="H19" i="2" s="1"/>
  <c r="I19" i="1"/>
  <c r="H19" i="1"/>
  <c r="B19" i="1"/>
  <c r="K18" i="1"/>
  <c r="L18" i="1" s="1"/>
  <c r="J18" i="1"/>
  <c r="H18" i="2" s="1"/>
  <c r="I18" i="1"/>
  <c r="H18" i="1"/>
  <c r="G18" i="1"/>
  <c r="B18" i="1"/>
  <c r="K17" i="1"/>
  <c r="L17" i="1" s="1"/>
  <c r="J17" i="1"/>
  <c r="H17" i="2" s="1"/>
  <c r="I17" i="1"/>
  <c r="H17" i="1"/>
  <c r="B17" i="1"/>
  <c r="K16" i="1"/>
  <c r="L16" i="1" s="1"/>
  <c r="J16" i="1"/>
  <c r="H16" i="2" s="1"/>
  <c r="I16" i="1"/>
  <c r="H16" i="1"/>
  <c r="B16" i="1"/>
  <c r="K15" i="1"/>
  <c r="L15" i="1" s="1"/>
  <c r="J15" i="1"/>
  <c r="H15" i="2" s="1"/>
  <c r="I15" i="1"/>
  <c r="H15" i="1"/>
  <c r="B15" i="1"/>
  <c r="K14" i="1"/>
  <c r="L14" i="1" s="1"/>
  <c r="J14" i="1"/>
  <c r="H14" i="2" s="1"/>
  <c r="I14" i="1"/>
  <c r="H14" i="1"/>
  <c r="B14" i="1"/>
  <c r="K13" i="1"/>
  <c r="L13" i="1" s="1"/>
  <c r="J13" i="1"/>
  <c r="H13" i="2" s="1"/>
  <c r="I13" i="1"/>
  <c r="H13" i="1"/>
  <c r="B13" i="1"/>
  <c r="K12" i="1"/>
  <c r="L12" i="1" s="1"/>
  <c r="J12" i="1"/>
  <c r="H12" i="2" s="1"/>
  <c r="I12" i="1"/>
  <c r="H12" i="1"/>
  <c r="B12" i="1"/>
  <c r="K11" i="1"/>
  <c r="L11" i="1" s="1"/>
  <c r="J11" i="1"/>
  <c r="H11" i="2" s="1"/>
  <c r="I11" i="1"/>
  <c r="H11" i="1"/>
  <c r="B11" i="1"/>
  <c r="K10" i="1"/>
  <c r="L10" i="1" s="1"/>
  <c r="J10" i="1"/>
  <c r="H10" i="2" s="1"/>
  <c r="I10" i="1"/>
  <c r="H10" i="1"/>
  <c r="B10" i="1"/>
  <c r="K9" i="1"/>
  <c r="L9" i="1" s="1"/>
  <c r="J9" i="1"/>
  <c r="H9" i="2" s="1"/>
  <c r="I9" i="1"/>
  <c r="H9" i="1"/>
  <c r="B9" i="1"/>
  <c r="K8" i="1"/>
  <c r="L8" i="1" s="1"/>
  <c r="J8" i="1"/>
  <c r="H8" i="2" s="1"/>
  <c r="I8" i="1"/>
  <c r="H8" i="1"/>
  <c r="B8" i="1"/>
  <c r="K7" i="1"/>
  <c r="L7" i="1" s="1"/>
  <c r="J7" i="1"/>
  <c r="H7" i="2" s="1"/>
  <c r="I7" i="1"/>
  <c r="H7" i="1"/>
  <c r="B7" i="1"/>
  <c r="H6" i="1" s="1"/>
  <c r="K6" i="1"/>
  <c r="L6" i="1" s="1"/>
  <c r="J6" i="1"/>
  <c r="H6" i="2" s="1"/>
  <c r="I6" i="1"/>
  <c r="G6" i="1"/>
  <c r="B6" i="1"/>
  <c r="K5" i="1"/>
  <c r="L5" i="1" s="1"/>
  <c r="J5" i="1"/>
  <c r="H5" i="2" s="1"/>
  <c r="I5" i="1"/>
  <c r="H5" i="1"/>
  <c r="B5" i="1"/>
  <c r="K4" i="1"/>
  <c r="J4" i="1"/>
  <c r="H4" i="2" s="1"/>
  <c r="I4" i="1"/>
  <c r="H4" i="1"/>
  <c r="L19" i="1" l="1"/>
  <c r="L14" i="5"/>
  <c r="L16" i="5"/>
  <c r="L6" i="9"/>
  <c r="I5" i="2"/>
  <c r="L8" i="9"/>
  <c r="I4" i="14"/>
  <c r="L8" i="17"/>
  <c r="L10" i="17"/>
  <c r="L12" i="17"/>
  <c r="L14" i="17"/>
  <c r="L16" i="17"/>
  <c r="L7" i="21"/>
  <c r="L9" i="21"/>
</calcChain>
</file>

<file path=xl/sharedStrings.xml><?xml version="1.0" encoding="utf-8"?>
<sst xmlns="http://schemas.openxmlformats.org/spreadsheetml/2006/main" count="1995" uniqueCount="148">
  <si>
    <t>LT fundamental recommendation tracker</t>
  </si>
  <si>
    <t>Analyst</t>
  </si>
  <si>
    <t>Recommendation</t>
  </si>
  <si>
    <t>Report date</t>
  </si>
  <si>
    <t>Reiteration date</t>
  </si>
  <si>
    <t>Distribution date</t>
  </si>
  <si>
    <t>Expiry date</t>
  </si>
  <si>
    <t>Performance</t>
  </si>
  <si>
    <t>Relative performance</t>
  </si>
  <si>
    <t>Price at issue/reiteration</t>
  </si>
  <si>
    <t>EFV (12 months)</t>
  </si>
  <si>
    <t>MARVIPOL + BAH</t>
  </si>
  <si>
    <t>Sylwia Jaśkiewicz/Maciej Wewiórski</t>
  </si>
  <si>
    <t>-</t>
  </si>
  <si>
    <t>→</t>
  </si>
  <si>
    <t>03.09.2017</t>
  </si>
  <si>
    <t>04.09.2017</t>
  </si>
  <si>
    <t>15.10.2017</t>
  </si>
  <si>
    <t>16.10.2017</t>
  </si>
  <si>
    <t>18.10.2017</t>
  </si>
  <si>
    <t>19.10.2017</t>
  </si>
  <si>
    <t>15.11.2017</t>
  </si>
  <si>
    <t>16.11.2017</t>
  </si>
  <si>
    <t>10.12.2017</t>
  </si>
  <si>
    <t>11.12.2017</t>
  </si>
  <si>
    <t>Sylwia Jaśkiewicz</t>
  </si>
  <si>
    <t>↓</t>
  </si>
  <si>
    <t>07.01.2018</t>
  </si>
  <si>
    <t>08.01.2018</t>
  </si>
  <si>
    <t>10.01.2018</t>
  </si>
  <si>
    <t>11.01.2018</t>
  </si>
  <si>
    <t>29.01.2018</t>
  </si>
  <si>
    <t>30.01.2018</t>
  </si>
  <si>
    <t>13.02.2018</t>
  </si>
  <si>
    <t>14.02.2018</t>
  </si>
  <si>
    <t>12.03.2018</t>
  </si>
  <si>
    <t>13.03.2018</t>
  </si>
  <si>
    <t>16.04.2018</t>
  </si>
  <si>
    <t>17.04.2018</t>
  </si>
  <si>
    <t>15.05.2018</t>
  </si>
  <si>
    <t>16.05.2018</t>
  </si>
  <si>
    <t>29.05.2018</t>
  </si>
  <si>
    <t>30.05.2018</t>
  </si>
  <si>
    <t>↑</t>
  </si>
  <si>
    <t>02.08.2018</t>
  </si>
  <si>
    <t>03.08.2018</t>
  </si>
  <si>
    <t>aktualna rekomendacja</t>
  </si>
  <si>
    <t xml:space="preserve">Market-relative recommendation tracker </t>
  </si>
  <si>
    <t>Relative Recommendation</t>
  </si>
  <si>
    <t>BAH_rel</t>
  </si>
  <si>
    <t>CCC</t>
  </si>
  <si>
    <t>25.07.2013</t>
  </si>
  <si>
    <t>01.09.2013</t>
  </si>
  <si>
    <t>05.09.2017</t>
  </si>
  <si>
    <t>06.09.2017</t>
  </si>
  <si>
    <t>Not later than 05.09.2018</t>
  </si>
  <si>
    <t>08.11.2017</t>
  </si>
  <si>
    <t>09.11.2017</t>
  </si>
  <si>
    <t>08.02.2018</t>
  </si>
  <si>
    <t>09.02.2018</t>
  </si>
  <si>
    <t>01.08.2018</t>
  </si>
  <si>
    <t>* pre-June 2014 recommendations Reportd at DM IDMSA</t>
  </si>
  <si>
    <t>Market-relative recommendation tracker</t>
  </si>
  <si>
    <t>Not later than 01.08.2019</t>
  </si>
  <si>
    <t>Neutral</t>
  </si>
  <si>
    <t>Celon Pharma</t>
  </si>
  <si>
    <t>Not later than 10.12.2018</t>
  </si>
  <si>
    <t>28.03.2018</t>
  </si>
  <si>
    <t>29.03.2018</t>
  </si>
  <si>
    <t>10.06.2018</t>
  </si>
  <si>
    <t>11.06.2018</t>
  </si>
  <si>
    <t>16.07.2018</t>
  </si>
  <si>
    <t>17.07.2018</t>
  </si>
  <si>
    <t>Buy</t>
  </si>
  <si>
    <t>Overweight</t>
  </si>
  <si>
    <t>Decora</t>
  </si>
  <si>
    <t>22.10.2017</t>
  </si>
  <si>
    <t>23.10.2017</t>
  </si>
  <si>
    <t>05.03.2018</t>
  </si>
  <si>
    <t>06.03.2018</t>
  </si>
  <si>
    <t>Not later than 26.04.2019</t>
  </si>
  <si>
    <t>08.05.2018</t>
  </si>
  <si>
    <t>09.05.2018</t>
  </si>
  <si>
    <t>19.07.2018</t>
  </si>
  <si>
    <t>20.07.2018</t>
  </si>
  <si>
    <t>07.03.2018</t>
  </si>
  <si>
    <t>Enel-Med.</t>
  </si>
  <si>
    <t>10.10.2017</t>
  </si>
  <si>
    <t>11.10.2017</t>
  </si>
  <si>
    <t>12.02.2018</t>
  </si>
  <si>
    <t>Not later than 12.02.2019</t>
  </si>
  <si>
    <t>24.07.2018</t>
  </si>
  <si>
    <t>25.07.2018</t>
  </si>
  <si>
    <t xml:space="preserve">Enel-Med. </t>
  </si>
  <si>
    <t>Not later than 24.07.2019</t>
  </si>
  <si>
    <t>INTERCARS</t>
  </si>
  <si>
    <t>21.11.2017</t>
  </si>
  <si>
    <t>26.10.2017</t>
  </si>
  <si>
    <t>27.10.2017</t>
  </si>
  <si>
    <t>22.11.2017</t>
  </si>
  <si>
    <t>Not later than 16.04.2019</t>
  </si>
  <si>
    <t>25.04.2018</t>
  </si>
  <si>
    <t>26.04.2018</t>
  </si>
  <si>
    <t>27.06.2018</t>
  </si>
  <si>
    <t>28.06.2018</t>
  </si>
  <si>
    <t>26.07.2018</t>
  </si>
  <si>
    <t>Intercars</t>
  </si>
  <si>
    <t>25.07.2019</t>
  </si>
  <si>
    <t>26.07.2019</t>
  </si>
  <si>
    <t>KETY</t>
  </si>
  <si>
    <t>22.08.2017</t>
  </si>
  <si>
    <t>23.08.2017</t>
  </si>
  <si>
    <t>Wojciech Romanowski</t>
  </si>
  <si>
    <t>Not later than 12.03.2019</t>
  </si>
  <si>
    <t>24.06.2018</t>
  </si>
  <si>
    <t>25.06.2018</t>
  </si>
  <si>
    <t>LPP</t>
  </si>
  <si>
    <t>31.08.2017</t>
  </si>
  <si>
    <t>01.09.2017</t>
  </si>
  <si>
    <t>24.10.2017</t>
  </si>
  <si>
    <t>31.01.2018</t>
  </si>
  <si>
    <t>Not later than 30.01.2019</t>
  </si>
  <si>
    <t>29.06.2018</t>
  </si>
  <si>
    <t>Hold</t>
  </si>
  <si>
    <t>Not later than 28.06.2019</t>
  </si>
  <si>
    <t>MEDICALG</t>
  </si>
  <si>
    <t>19.02.2018</t>
  </si>
  <si>
    <t>20.02.2018</t>
  </si>
  <si>
    <t>12.07.2018</t>
  </si>
  <si>
    <t>13.07.2018</t>
  </si>
  <si>
    <t>23.07.2018</t>
  </si>
  <si>
    <t>rel</t>
  </si>
  <si>
    <t>Not later than 23.07.2019</t>
  </si>
  <si>
    <t>Underweight</t>
  </si>
  <si>
    <t>Neuca</t>
  </si>
  <si>
    <t>10.11.2017</t>
  </si>
  <si>
    <t>22.07.2018</t>
  </si>
  <si>
    <t>05.06.2018</t>
  </si>
  <si>
    <t>06.06.2018</t>
  </si>
  <si>
    <t>Not later than 22.07.2019</t>
  </si>
  <si>
    <t>Vistula</t>
  </si>
  <si>
    <t>01.11.2017</t>
  </si>
  <si>
    <t>02.11.2017</t>
  </si>
  <si>
    <t>07.02.2018</t>
  </si>
  <si>
    <t>Not later than 07.02.2019</t>
  </si>
  <si>
    <t>30.07.2018</t>
  </si>
  <si>
    <t>31.07.2018</t>
  </si>
  <si>
    <t>Under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</si>
</sst>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0"/>
      <name val="Arial"/>
      <charset val="238"/>
    </font>
    <font>
      <b/>
      <i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4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0" borderId="0" xfId="0" applyFont="1" applyFill="1"/>
    <xf numFmtId="9" fontId="2" fillId="0" borderId="0" xfId="1" applyFont="1" applyFill="1"/>
    <xf numFmtId="2" fontId="2" fillId="0" borderId="0" xfId="0" applyNumberFormat="1" applyFont="1" applyFill="1"/>
    <xf numFmtId="0" fontId="4" fillId="0" borderId="0" xfId="0" applyFont="1"/>
    <xf numFmtId="14" fontId="2" fillId="0" borderId="0" xfId="0" applyNumberFormat="1" applyFont="1" applyFill="1"/>
    <xf numFmtId="0" fontId="5" fillId="0" borderId="0" xfId="0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4" fillId="0" borderId="0" xfId="0" applyFont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9" fontId="0" fillId="0" borderId="0" xfId="1" applyFont="1"/>
    <xf numFmtId="0" fontId="0" fillId="0" borderId="0" xfId="0" applyBorder="1"/>
    <xf numFmtId="0" fontId="6" fillId="0" borderId="0" xfId="0" applyFont="1"/>
    <xf numFmtId="0" fontId="0" fillId="0" borderId="0" xfId="0" applyAlignment="1">
      <alignment horizontal="righ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9" fontId="2" fillId="0" borderId="0" xfId="1" applyFont="1" applyFill="1" applyAlignment="1">
      <alignment horizontal="right"/>
    </xf>
    <xf numFmtId="14" fontId="2" fillId="0" borderId="0" xfId="0" applyNumberFormat="1" applyFont="1" applyFill="1" applyAlignment="1">
      <alignment horizontal="left"/>
    </xf>
    <xf numFmtId="14" fontId="4" fillId="0" borderId="0" xfId="0" applyNumberFormat="1" applyFont="1"/>
    <xf numFmtId="0" fontId="4" fillId="0" borderId="0" xfId="0" applyFont="1" applyBorder="1"/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14" fontId="0" fillId="0" borderId="0" xfId="0" applyNumberFormat="1"/>
    <xf numFmtId="0" fontId="2" fillId="0" borderId="0" xfId="0" applyFont="1" applyBorder="1"/>
    <xf numFmtId="0" fontId="6" fillId="0" borderId="0" xfId="0" applyFont="1" applyAlignment="1">
      <alignment horizontal="right"/>
    </xf>
    <xf numFmtId="9" fontId="0" fillId="0" borderId="0" xfId="1" applyFont="1" applyAlignment="1">
      <alignment horizontal="right"/>
    </xf>
    <xf numFmtId="9" fontId="0" fillId="0" borderId="0" xfId="1" applyFont="1" applyBorder="1" applyAlignment="1">
      <alignment horizontal="right"/>
    </xf>
    <xf numFmtId="0" fontId="2" fillId="0" borderId="0" xfId="0" applyFont="1" applyAlignment="1">
      <alignment horizontal="right"/>
    </xf>
    <xf numFmtId="9" fontId="2" fillId="0" borderId="0" xfId="1" applyFont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9" fontId="2" fillId="0" borderId="0" xfId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4" fontId="2" fillId="0" borderId="0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9" fontId="0" fillId="0" borderId="0" xfId="0" applyNumberFormat="1"/>
    <xf numFmtId="0" fontId="6" fillId="0" borderId="0" xfId="2" applyFont="1"/>
    <xf numFmtId="0" fontId="4" fillId="0" borderId="0" xfId="2" applyAlignment="1">
      <alignment horizontal="center"/>
    </xf>
    <xf numFmtId="0" fontId="4" fillId="0" borderId="0" xfId="2" applyAlignment="1">
      <alignment horizontal="right"/>
    </xf>
    <xf numFmtId="0" fontId="4" fillId="0" borderId="0" xfId="2"/>
    <xf numFmtId="0" fontId="7" fillId="2" borderId="1" xfId="2" applyFont="1" applyFill="1" applyBorder="1"/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right"/>
    </xf>
    <xf numFmtId="0" fontId="7" fillId="3" borderId="0" xfId="2" applyFont="1" applyFill="1"/>
    <xf numFmtId="0" fontId="7" fillId="3" borderId="0" xfId="2" applyFont="1" applyFill="1" applyAlignment="1">
      <alignment horizontal="center"/>
    </xf>
    <xf numFmtId="0" fontId="7" fillId="3" borderId="0" xfId="2" applyFont="1" applyFill="1" applyAlignment="1">
      <alignment horizontal="righ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0" xfId="2" applyFont="1" applyBorder="1"/>
    <xf numFmtId="0" fontId="2" fillId="0" borderId="0" xfId="2" applyFont="1" applyBorder="1" applyAlignment="1">
      <alignment horizontal="center"/>
    </xf>
    <xf numFmtId="0" fontId="2" fillId="0" borderId="0" xfId="2" applyFont="1" applyBorder="1" applyAlignment="1">
      <alignment horizontal="right"/>
    </xf>
    <xf numFmtId="2" fontId="2" fillId="0" borderId="0" xfId="1" applyNumberFormat="1" applyFont="1" applyBorder="1"/>
    <xf numFmtId="164" fontId="2" fillId="0" borderId="0" xfId="1" applyNumberFormat="1" applyFont="1" applyBorder="1"/>
    <xf numFmtId="14" fontId="2" fillId="0" borderId="0" xfId="2" applyNumberFormat="1" applyFont="1" applyBorder="1" applyAlignment="1">
      <alignment horizontal="right"/>
    </xf>
    <xf numFmtId="0" fontId="2" fillId="0" borderId="0" xfId="2" applyNumberFormat="1" applyFont="1" applyBorder="1" applyAlignment="1">
      <alignment horizontal="right"/>
    </xf>
    <xf numFmtId="0" fontId="4" fillId="0" borderId="0" xfId="2" applyFont="1"/>
    <xf numFmtId="0" fontId="4" fillId="0" borderId="0" xfId="2" applyFont="1" applyAlignment="1">
      <alignment horizontal="left"/>
    </xf>
    <xf numFmtId="2" fontId="0" fillId="0" borderId="0" xfId="1" applyNumberFormat="1" applyFont="1"/>
    <xf numFmtId="164" fontId="0" fillId="0" borderId="0" xfId="1" applyNumberFormat="1" applyFont="1"/>
    <xf numFmtId="0" fontId="8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2" fontId="2" fillId="0" borderId="0" xfId="2" applyNumberFormat="1" applyFont="1" applyBorder="1"/>
    <xf numFmtId="9" fontId="2" fillId="0" borderId="0" xfId="1" applyNumberFormat="1" applyFont="1" applyBorder="1"/>
    <xf numFmtId="14" fontId="2" fillId="0" borderId="0" xfId="2" applyNumberFormat="1" applyFont="1" applyAlignment="1">
      <alignment horizontal="right"/>
    </xf>
    <xf numFmtId="2" fontId="4" fillId="0" borderId="0" xfId="2" applyNumberFormat="1"/>
    <xf numFmtId="9" fontId="0" fillId="0" borderId="0" xfId="1" applyNumberFormat="1" applyFont="1"/>
    <xf numFmtId="0" fontId="0" fillId="2" borderId="1" xfId="0" applyFill="1" applyBorder="1"/>
    <xf numFmtId="0" fontId="0" fillId="3" borderId="0" xfId="0" applyFill="1"/>
    <xf numFmtId="2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9" fontId="4" fillId="0" borderId="0" xfId="1" applyFont="1" applyAlignment="1">
      <alignment horizontal="right"/>
    </xf>
    <xf numFmtId="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9" fontId="9" fillId="0" borderId="0" xfId="1" applyFont="1" applyAlignment="1">
      <alignment horizontal="right"/>
    </xf>
    <xf numFmtId="0" fontId="2" fillId="0" borderId="0" xfId="2" applyFont="1" applyAlignment="1">
      <alignment horizontal="left"/>
    </xf>
    <xf numFmtId="0" fontId="7" fillId="0" borderId="0" xfId="0" applyFont="1"/>
    <xf numFmtId="0" fontId="2" fillId="0" borderId="0" xfId="0" applyFont="1" applyBorder="1" applyAlignment="1">
      <alignment horizontal="left"/>
    </xf>
    <xf numFmtId="9" fontId="2" fillId="0" borderId="0" xfId="1" applyNumberFormat="1" applyFont="1" applyBorder="1" applyAlignment="1">
      <alignment horizontal="right"/>
    </xf>
  </cellXfs>
  <cellStyles count="3">
    <cellStyle name="Normalny" xfId="0" builtinId="0"/>
    <cellStyle name="Normalny 2 2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sa.local\DFS\Departments\Wydzial%20Analiz%20i%20Rekomendacji\-%20ARCHIWUM\Wszystkie%20-%20BO&#346;\Trackery_B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wer\wszyscy\Documents%20and%20Settings\admin\Pulpit\Klienci\Klien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ro1"/>
      <sheetName val="Arkusz1"/>
      <sheetName val="recom ROCZNIK "/>
      <sheetName val="Absolute"/>
      <sheetName val="Relative"/>
      <sheetName val="Prices"/>
      <sheetName val="Prices nowe"/>
      <sheetName val="Action"/>
      <sheetName val="Action_rel"/>
      <sheetName val="ABPL"/>
      <sheetName val="ABPL_rel"/>
      <sheetName val="Asbis"/>
      <sheetName val="Asbis_rel"/>
      <sheetName val="Alma"/>
      <sheetName val="Alma_rel"/>
      <sheetName val="Dinopl"/>
      <sheetName val="Dinopl_rel"/>
      <sheetName val="Eurocash"/>
      <sheetName val="Eurocash_rel"/>
      <sheetName val="Eurotel"/>
      <sheetName val="Eurotel_rel"/>
      <sheetName val="Emperia"/>
      <sheetName val="Emperia_rel"/>
      <sheetName val="Integer"/>
      <sheetName val="Integer_rel"/>
      <sheetName val="OEX"/>
      <sheetName val="OEX_rel"/>
      <sheetName val="Netia"/>
      <sheetName val="Netia_rel"/>
      <sheetName val="ORANGEPL"/>
      <sheetName val="ORANGEPL_rel"/>
      <sheetName val="PGE"/>
      <sheetName val="PGE_rel"/>
      <sheetName val="TauronPE"/>
      <sheetName val="TauronPE_rel"/>
      <sheetName val="Agora"/>
      <sheetName val="Agora_rel"/>
      <sheetName val="AssecoPol"/>
      <sheetName val="AssecoPol_rel"/>
      <sheetName val="AssecoSEE"/>
      <sheetName val="AssecoSEE_rel"/>
      <sheetName val="AssecoBS"/>
      <sheetName val="AssecoBS_rel"/>
      <sheetName val="Comarch"/>
      <sheetName val="Comarch_rel"/>
      <sheetName val="CYFRPLSAT"/>
      <sheetName val="CYFRPLSAT_rel"/>
      <sheetName val="IVMX"/>
      <sheetName val="IVMX_rel"/>
      <sheetName val="TVN"/>
      <sheetName val="TVN_rel"/>
      <sheetName val="LiveChat"/>
      <sheetName val="LiveChat_rel"/>
      <sheetName val="PLAY"/>
      <sheetName val="PLAY_rel"/>
      <sheetName val="BAH"/>
      <sheetName val="BAH_rel"/>
      <sheetName val="CCC"/>
      <sheetName val="CCC_rel"/>
      <sheetName val="CLNPHARMA"/>
      <sheetName val="CLNPHARMA_rel"/>
      <sheetName val="Decora"/>
      <sheetName val="Decora_rel"/>
      <sheetName val="ENELMED"/>
      <sheetName val="ENELMED_rel"/>
      <sheetName val="Farmacol"/>
      <sheetName val="Farmacol_rel"/>
      <sheetName val="InterCars"/>
      <sheetName val="InterCars_rel"/>
      <sheetName val="Kety"/>
      <sheetName val="Kety_rel"/>
      <sheetName val="LPP"/>
      <sheetName val="LPP_rel"/>
      <sheetName val="Magellan"/>
      <sheetName val="Magellan_rel"/>
      <sheetName val="Medicalg"/>
      <sheetName val="Medicalg_rel"/>
      <sheetName val="Neuca"/>
      <sheetName val="Neuca_rel"/>
      <sheetName val="Nowa Gala"/>
      <sheetName val="Nowa Gala_rel"/>
      <sheetName val="Pelion"/>
      <sheetName val="Pelion_rel"/>
      <sheetName val="Rovese"/>
      <sheetName val="Rovese_rel"/>
      <sheetName val="Vistula"/>
      <sheetName val="Vistula_rel"/>
      <sheetName val="Alior"/>
      <sheetName val="Alior_rel"/>
      <sheetName val="BPH"/>
      <sheetName val="BPH_rel"/>
      <sheetName val="MBANK"/>
      <sheetName val="MBANK_rel"/>
      <sheetName val="BZWBK"/>
      <sheetName val="BZWBK_rel"/>
      <sheetName val="Getin"/>
      <sheetName val="Getin_rel"/>
      <sheetName val="GETINOBLE"/>
      <sheetName val="GETINOBLE_rel"/>
      <sheetName val="Handlowy"/>
      <sheetName val="Handlowy_rel"/>
      <sheetName val="IdeaBank"/>
      <sheetName val="IdeaBank_rel"/>
      <sheetName val="INGBSK"/>
      <sheetName val="INGBSK_rel"/>
      <sheetName val="Millennium"/>
      <sheetName val="Millennium_rel"/>
      <sheetName val="Pekao"/>
      <sheetName val="Pekao_rel"/>
      <sheetName val="PKOBP"/>
      <sheetName val="PKOBP_rel"/>
      <sheetName val="Vindexus"/>
      <sheetName val="Vindexus_rel"/>
      <sheetName val="Polimex"/>
      <sheetName val="Polimex_rel"/>
      <sheetName val="GrupaAzoty"/>
      <sheetName val="GrupaAzoty_rel"/>
      <sheetName val="Pulawy"/>
      <sheetName val="Pulawy_rel"/>
      <sheetName val="Police"/>
      <sheetName val="Police_rel"/>
      <sheetName val="Ciech"/>
      <sheetName val="Ciech_rel"/>
      <sheetName val="Synthos"/>
      <sheetName val="Synthos_rel"/>
      <sheetName val="Bogdanka"/>
      <sheetName val="Bogdanka_rel"/>
      <sheetName val="Lotos"/>
      <sheetName val="Lotos_rel"/>
      <sheetName val="JSW"/>
      <sheetName val="JSW_rel"/>
      <sheetName val="Duon"/>
      <sheetName val="Duon_rel"/>
      <sheetName val="PKNOrlen"/>
      <sheetName val="PKNOrlen_rel"/>
      <sheetName val="PGNiG"/>
      <sheetName val="PGNIG_rel"/>
      <sheetName val="Famur"/>
      <sheetName val="Famur_rel"/>
      <sheetName val="Kopex"/>
      <sheetName val="Kopex_rel"/>
      <sheetName val="KGHM"/>
      <sheetName val="KGHM_rel"/>
      <sheetName val="UNIMOT"/>
      <sheetName val="UNIMOT_rel"/>
      <sheetName val="PCCRokita"/>
      <sheetName val="PCCRokita_rel"/>
      <sheetName val="Arctic"/>
      <sheetName val="Arctic_rel"/>
      <sheetName val="BSCDruk"/>
      <sheetName val="BSCDruk_rel"/>
      <sheetName val="Budimex"/>
      <sheetName val="Budimex_rel"/>
      <sheetName val="DomDev"/>
      <sheetName val="DomDev_rel"/>
      <sheetName val="Echo"/>
      <sheetName val="Echo_rel"/>
      <sheetName val="Gant"/>
      <sheetName val="Gant_rel"/>
      <sheetName val="Elbudowa"/>
      <sheetName val="Elbudowa_rel"/>
      <sheetName val="Erbud"/>
      <sheetName val="Erbud_rel"/>
      <sheetName val="GTC"/>
      <sheetName val="GTC_rel"/>
      <sheetName val="JWCONSTR"/>
      <sheetName val="JWCONSTR_rel"/>
      <sheetName val="Lena"/>
      <sheetName val="Lena_rel"/>
      <sheetName val="Marvipol"/>
      <sheetName val="Marvipol_rel"/>
      <sheetName val="Octava NFI"/>
      <sheetName val="Octava NFI_rel"/>
      <sheetName val="MARVIPOLDEV"/>
      <sheetName val="MARVIPOLDEV_rel"/>
      <sheetName val="Polnord"/>
      <sheetName val="Polnord_rel"/>
      <sheetName val="Rank"/>
      <sheetName val="Rank_rel"/>
      <sheetName val="Robyg"/>
      <sheetName val="Robyg_rel"/>
      <sheetName val="Ronson"/>
      <sheetName val="Ronson_rel"/>
      <sheetName val="Energomontaż"/>
      <sheetName val="Energomontaż_rel"/>
      <sheetName val="Hydrobudowa"/>
      <sheetName val="Hydrobudowa_rel"/>
      <sheetName val="PBG"/>
      <sheetName val="PBG_rel"/>
      <sheetName val="Polaqua"/>
      <sheetName val="Polaqua_rel"/>
      <sheetName val="Bomi"/>
      <sheetName val="Bomi_rel"/>
      <sheetName val="Kredyt Bank"/>
      <sheetName val="Kredyt Bank_rel"/>
      <sheetName val="CEDC"/>
      <sheetName val="CEDC_rel"/>
      <sheetName val="Swiecie"/>
      <sheetName val="Swiecie_rel"/>
      <sheetName val="Multimedia"/>
      <sheetName val="Multimedia_rel"/>
      <sheetName val="Teta"/>
      <sheetName val="Teta_rel"/>
      <sheetName val="Polcolorit"/>
      <sheetName val="Polcolorit_rel"/>
      <sheetName val="recom-old"/>
      <sheetName val="rocznik 2014"/>
      <sheetName val="Barlinek"/>
      <sheetName val="Barlinek_rel"/>
      <sheetName val="TOWERINV"/>
      <sheetName val="TOWERINV_rel"/>
      <sheetName val="Trakcja"/>
      <sheetName val="Trakcja_rel"/>
      <sheetName val="Unibep"/>
      <sheetName val="Unibep_rel"/>
      <sheetName val="11bit"/>
      <sheetName val="11bit_rel"/>
      <sheetName val="CDProjekt"/>
      <sheetName val="CDProjekt_rel"/>
      <sheetName val="CIGames"/>
      <sheetName val="CIGames_rel"/>
      <sheetName val="Comp"/>
      <sheetName val="Comp_rel"/>
      <sheetName val="Ergis"/>
      <sheetName val="Ergis_rel"/>
      <sheetName val="LSISoft"/>
      <sheetName val="LSISoft_rel"/>
      <sheetName val="Mercator"/>
      <sheetName val="Mercator_rel"/>
      <sheetName val="Radpol"/>
      <sheetName val="Radpol_rel"/>
      <sheetName val="Playway"/>
      <sheetName val="Playway_rel"/>
      <sheetName val="Sanok"/>
      <sheetName val="Sanok_rel"/>
      <sheetName val="Forte"/>
      <sheetName val="Forte_rel"/>
      <sheetName val="KGL"/>
      <sheetName val="KGL_rel"/>
      <sheetName val="Mercor"/>
      <sheetName val="Mercor_rel"/>
      <sheetName val="Rafako"/>
      <sheetName val="Rafako_rel"/>
      <sheetName val="Global City Holdings"/>
      <sheetName val="Global City Holdings rel"/>
    </sheetNames>
    <sheetDataSet>
      <sheetData sheetId="0"/>
      <sheetData sheetId="1"/>
      <sheetData sheetId="2"/>
      <sheetData sheetId="3">
        <row r="1584">
          <cell r="K1584">
            <v>10.29</v>
          </cell>
          <cell r="L1584">
            <v>9.75</v>
          </cell>
        </row>
        <row r="1585">
          <cell r="K1585">
            <v>10.18</v>
          </cell>
          <cell r="L1585">
            <v>9.75</v>
          </cell>
        </row>
        <row r="1586">
          <cell r="K1586">
            <v>10.14</v>
          </cell>
          <cell r="L1586">
            <v>9.75</v>
          </cell>
        </row>
        <row r="1587">
          <cell r="K1587">
            <v>10.199999999999999</v>
          </cell>
          <cell r="L1587">
            <v>9.75</v>
          </cell>
        </row>
        <row r="1588">
          <cell r="K1588">
            <v>10.59</v>
          </cell>
          <cell r="L1588">
            <v>9.9</v>
          </cell>
        </row>
        <row r="1589">
          <cell r="K1589">
            <v>10.4</v>
          </cell>
          <cell r="L1589">
            <v>9.9</v>
          </cell>
        </row>
        <row r="1590">
          <cell r="K1590">
            <v>9.3800000000000008</v>
          </cell>
          <cell r="L1590">
            <v>9.9</v>
          </cell>
        </row>
        <row r="1591">
          <cell r="K1591">
            <v>9.4</v>
          </cell>
          <cell r="L1591">
            <v>9.9</v>
          </cell>
        </row>
        <row r="1592">
          <cell r="K1592">
            <v>9.4600000000000009</v>
          </cell>
          <cell r="L1592">
            <v>9.9</v>
          </cell>
        </row>
        <row r="1593">
          <cell r="K1593">
            <v>10</v>
          </cell>
          <cell r="L1593">
            <v>9.9</v>
          </cell>
        </row>
        <row r="1594">
          <cell r="G1594" t="str">
            <v>Hold</v>
          </cell>
          <cell r="I1594">
            <v>0.14999999999999991</v>
          </cell>
          <cell r="J1594">
            <v>0.15277793234691139</v>
          </cell>
          <cell r="K1594">
            <v>10</v>
          </cell>
          <cell r="L1594">
            <v>11.5</v>
          </cell>
        </row>
        <row r="1595">
          <cell r="K1595">
            <v>9.3000000000000007</v>
          </cell>
          <cell r="L1595">
            <v>10.6</v>
          </cell>
        </row>
        <row r="1596">
          <cell r="K1596">
            <v>9.36</v>
          </cell>
          <cell r="L1596">
            <v>10.6</v>
          </cell>
        </row>
        <row r="1597">
          <cell r="K1597">
            <v>9.56</v>
          </cell>
          <cell r="L1597">
            <v>10.6</v>
          </cell>
        </row>
        <row r="1598">
          <cell r="K1598">
            <v>9.56</v>
          </cell>
          <cell r="L1598">
            <v>10.6</v>
          </cell>
        </row>
        <row r="1599">
          <cell r="K1599">
            <v>10.6</v>
          </cell>
          <cell r="L1599">
            <v>10.6</v>
          </cell>
        </row>
        <row r="1727">
          <cell r="K1727">
            <v>401.75</v>
          </cell>
          <cell r="L1727">
            <v>350</v>
          </cell>
        </row>
        <row r="1728">
          <cell r="K1728">
            <v>398.4</v>
          </cell>
          <cell r="L1728">
            <v>350</v>
          </cell>
        </row>
        <row r="1729">
          <cell r="K1729">
            <v>402.5</v>
          </cell>
          <cell r="L1729">
            <v>350</v>
          </cell>
        </row>
        <row r="1730">
          <cell r="K1730">
            <v>382.6</v>
          </cell>
          <cell r="L1730">
            <v>350</v>
          </cell>
        </row>
        <row r="1731">
          <cell r="K1731">
            <v>388</v>
          </cell>
          <cell r="L1731">
            <v>403.5</v>
          </cell>
        </row>
        <row r="1732">
          <cell r="K1732">
            <v>411.5</v>
          </cell>
          <cell r="L1732">
            <v>403.5</v>
          </cell>
        </row>
        <row r="1733">
          <cell r="K1733">
            <v>376.5</v>
          </cell>
          <cell r="L1733">
            <v>403.5</v>
          </cell>
        </row>
        <row r="1734">
          <cell r="G1734" t="str">
            <v>Hold</v>
          </cell>
          <cell r="I1734">
            <v>-1.4213483146067407E-2</v>
          </cell>
          <cell r="J1734">
            <v>3.1485682821889904E-2</v>
          </cell>
          <cell r="K1734">
            <v>356</v>
          </cell>
          <cell r="L1734">
            <v>403.5</v>
          </cell>
        </row>
        <row r="1735">
          <cell r="K1735">
            <v>322</v>
          </cell>
          <cell r="L1735">
            <v>403.5</v>
          </cell>
        </row>
        <row r="1736">
          <cell r="K1736">
            <v>363</v>
          </cell>
          <cell r="L1736">
            <v>403.5</v>
          </cell>
        </row>
        <row r="1737">
          <cell r="K1737">
            <v>317.5</v>
          </cell>
          <cell r="L1737">
            <v>379.5</v>
          </cell>
        </row>
        <row r="1738">
          <cell r="K1738">
            <v>321</v>
          </cell>
          <cell r="L1738">
            <v>379.5</v>
          </cell>
        </row>
        <row r="1739">
          <cell r="K1739">
            <v>327</v>
          </cell>
          <cell r="L1739">
            <v>379.5</v>
          </cell>
        </row>
        <row r="2592">
          <cell r="K2592">
            <v>278.10000000000002</v>
          </cell>
          <cell r="L2592">
            <v>293.3</v>
          </cell>
        </row>
        <row r="2593">
          <cell r="K2593">
            <v>286.05</v>
          </cell>
          <cell r="L2593">
            <v>293.3</v>
          </cell>
        </row>
        <row r="2594">
          <cell r="K2594">
            <v>276.89999999999998</v>
          </cell>
          <cell r="L2594">
            <v>293.3</v>
          </cell>
        </row>
        <row r="2595">
          <cell r="K2595">
            <v>275.95</v>
          </cell>
          <cell r="L2595">
            <v>293.3</v>
          </cell>
        </row>
        <row r="2596">
          <cell r="G2596" t="str">
            <v>Buy</v>
          </cell>
          <cell r="I2596">
            <v>0.14448669201520903</v>
          </cell>
          <cell r="J2596">
            <v>0.12906935055408542</v>
          </cell>
          <cell r="K2596">
            <v>263</v>
          </cell>
          <cell r="L2596">
            <v>293.3</v>
          </cell>
        </row>
        <row r="2597">
          <cell r="K2597">
            <v>282</v>
          </cell>
          <cell r="L2597">
            <v>314</v>
          </cell>
        </row>
        <row r="2598">
          <cell r="G2598" t="str">
            <v>Hold</v>
          </cell>
          <cell r="I2598">
            <v>-0.11627906976744184</v>
          </cell>
          <cell r="J2598">
            <v>-4.8522472502920855E-2</v>
          </cell>
          <cell r="K2598">
            <v>301</v>
          </cell>
          <cell r="L2598">
            <v>314</v>
          </cell>
        </row>
        <row r="2599">
          <cell r="K2599">
            <v>294</v>
          </cell>
          <cell r="L2599">
            <v>314</v>
          </cell>
        </row>
        <row r="2600">
          <cell r="K2600">
            <v>264.5</v>
          </cell>
          <cell r="L2600">
            <v>302</v>
          </cell>
        </row>
        <row r="2601">
          <cell r="K2601">
            <v>261</v>
          </cell>
          <cell r="L2601">
            <v>302</v>
          </cell>
        </row>
        <row r="2602">
          <cell r="G2602" t="str">
            <v>Buy</v>
          </cell>
          <cell r="I2602">
            <v>2.5225563909774262E-2</v>
          </cell>
          <cell r="J2602">
            <v>3.8665756952019681E-2</v>
          </cell>
          <cell r="K2602">
            <v>266</v>
          </cell>
          <cell r="L2602">
            <v>302</v>
          </cell>
        </row>
        <row r="2603">
          <cell r="K2603">
            <v>253</v>
          </cell>
          <cell r="L2603">
            <v>302</v>
          </cell>
        </row>
        <row r="2604">
          <cell r="K2604">
            <v>234.5</v>
          </cell>
          <cell r="L2604">
            <v>302</v>
          </cell>
        </row>
        <row r="2605">
          <cell r="K2605">
            <v>251</v>
          </cell>
          <cell r="L2605">
            <v>301.3</v>
          </cell>
        </row>
        <row r="2606">
          <cell r="K2606">
            <v>254</v>
          </cell>
          <cell r="L2606">
            <v>301.3</v>
          </cell>
        </row>
        <row r="2607">
          <cell r="K2607">
            <v>265</v>
          </cell>
          <cell r="L2607">
            <v>301.3</v>
          </cell>
        </row>
        <row r="2608">
          <cell r="K2608">
            <v>272</v>
          </cell>
          <cell r="L2608">
            <v>301.3</v>
          </cell>
        </row>
        <row r="2740">
          <cell r="K2740">
            <v>8696.65</v>
          </cell>
          <cell r="L2740">
            <v>7593.26</v>
          </cell>
        </row>
        <row r="2741">
          <cell r="K2741">
            <v>8575.65</v>
          </cell>
          <cell r="L2741">
            <v>7593.26</v>
          </cell>
        </row>
        <row r="2742">
          <cell r="K2742">
            <v>8303.25</v>
          </cell>
          <cell r="L2742">
            <v>7593.26</v>
          </cell>
        </row>
        <row r="2743">
          <cell r="K2743">
            <v>7992.45</v>
          </cell>
          <cell r="L2743">
            <v>8887</v>
          </cell>
        </row>
        <row r="2744">
          <cell r="K2744">
            <v>8080</v>
          </cell>
          <cell r="L2744">
            <v>8887</v>
          </cell>
        </row>
        <row r="2745">
          <cell r="K2745">
            <v>8345.9</v>
          </cell>
          <cell r="L2745">
            <v>9355</v>
          </cell>
        </row>
        <row r="2746">
          <cell r="K2746">
            <v>9400</v>
          </cell>
          <cell r="L2746">
            <v>9355</v>
          </cell>
        </row>
        <row r="2747">
          <cell r="G2747" t="str">
            <v>Hold</v>
          </cell>
          <cell r="I2747">
            <v>-7.6142131979695438E-2</v>
          </cell>
          <cell r="J2747">
            <v>2.743187679458714E-2</v>
          </cell>
          <cell r="K2747">
            <v>9850</v>
          </cell>
          <cell r="L2747">
            <v>9355</v>
          </cell>
        </row>
        <row r="2748">
          <cell r="K2748">
            <v>9310</v>
          </cell>
          <cell r="L2748">
            <v>9355</v>
          </cell>
        </row>
        <row r="2749">
          <cell r="K2749">
            <v>9300</v>
          </cell>
          <cell r="L2749">
            <v>9355</v>
          </cell>
        </row>
        <row r="2750">
          <cell r="K2750">
            <v>8965</v>
          </cell>
          <cell r="L2750">
            <v>9355</v>
          </cell>
        </row>
        <row r="2751">
          <cell r="K2751">
            <v>9365</v>
          </cell>
          <cell r="L2751">
            <v>9355</v>
          </cell>
        </row>
        <row r="2752">
          <cell r="K2752">
            <v>8660</v>
          </cell>
          <cell r="L2752">
            <v>9588</v>
          </cell>
        </row>
        <row r="2753">
          <cell r="K2753">
            <v>9105</v>
          </cell>
          <cell r="L2753">
            <v>9588</v>
          </cell>
        </row>
        <row r="2754">
          <cell r="K2754">
            <v>9100</v>
          </cell>
          <cell r="L2754">
            <v>9588</v>
          </cell>
        </row>
        <row r="2883">
          <cell r="K2883">
            <v>271</v>
          </cell>
          <cell r="L2883">
            <v>170</v>
          </cell>
        </row>
        <row r="2884">
          <cell r="G2884" t="str">
            <v>Hold</v>
          </cell>
          <cell r="I2884">
            <v>-0.24428822495606328</v>
          </cell>
          <cell r="J2884">
            <v>-0.17428010480398348</v>
          </cell>
          <cell r="K2884">
            <v>284.5</v>
          </cell>
          <cell r="L2884">
            <v>167.4</v>
          </cell>
        </row>
        <row r="2885">
          <cell r="K2885">
            <v>278.8</v>
          </cell>
          <cell r="L2885">
            <v>167.4</v>
          </cell>
        </row>
        <row r="2886">
          <cell r="K2886">
            <v>265.5</v>
          </cell>
          <cell r="L2886">
            <v>250.2</v>
          </cell>
        </row>
        <row r="2887">
          <cell r="K2887">
            <v>249.7</v>
          </cell>
          <cell r="L2887">
            <v>250.2</v>
          </cell>
        </row>
        <row r="2888">
          <cell r="K2888">
            <v>260</v>
          </cell>
          <cell r="L2888">
            <v>253</v>
          </cell>
        </row>
        <row r="2889">
          <cell r="K2889">
            <v>299.60000000000002</v>
          </cell>
          <cell r="L2889">
            <v>253</v>
          </cell>
        </row>
        <row r="2890">
          <cell r="K2890">
            <v>277</v>
          </cell>
          <cell r="L2890">
            <v>253</v>
          </cell>
        </row>
        <row r="2891">
          <cell r="K2891">
            <v>267</v>
          </cell>
          <cell r="L2891">
            <v>253</v>
          </cell>
        </row>
        <row r="2892">
          <cell r="K2892">
            <v>263.39999999999998</v>
          </cell>
          <cell r="L2892">
            <v>253</v>
          </cell>
        </row>
        <row r="2893">
          <cell r="K2893">
            <v>272</v>
          </cell>
          <cell r="L2893">
            <v>253</v>
          </cell>
        </row>
        <row r="2894">
          <cell r="K2894">
            <v>275.60000000000002</v>
          </cell>
          <cell r="L2894">
            <v>253</v>
          </cell>
        </row>
        <row r="2895">
          <cell r="K2895">
            <v>204</v>
          </cell>
          <cell r="L2895">
            <v>253</v>
          </cell>
        </row>
        <row r="2896">
          <cell r="K2896">
            <v>215.6</v>
          </cell>
          <cell r="L2896">
            <v>227</v>
          </cell>
        </row>
        <row r="2897">
          <cell r="K2897">
            <v>215</v>
          </cell>
          <cell r="L2897">
            <v>227</v>
          </cell>
        </row>
        <row r="3155">
          <cell r="K3155">
            <v>3.6</v>
          </cell>
          <cell r="L3155">
            <v>3.8</v>
          </cell>
        </row>
        <row r="3156">
          <cell r="K3156">
            <v>3.52</v>
          </cell>
          <cell r="L3156">
            <v>3.8</v>
          </cell>
        </row>
        <row r="3157">
          <cell r="K3157">
            <v>3.4</v>
          </cell>
          <cell r="L3157">
            <v>3.99</v>
          </cell>
        </row>
        <row r="3158">
          <cell r="G3158" t="str">
            <v>Buy</v>
          </cell>
          <cell r="I3158">
            <v>0.42028985507246386</v>
          </cell>
          <cell r="J3158">
            <v>0.39971857193030935</v>
          </cell>
          <cell r="K3158">
            <v>3.45</v>
          </cell>
          <cell r="L3158">
            <v>3.99</v>
          </cell>
        </row>
        <row r="3159">
          <cell r="K3159">
            <v>4.1500000000000004</v>
          </cell>
          <cell r="L3159">
            <v>4.45</v>
          </cell>
        </row>
        <row r="3160">
          <cell r="K3160">
            <v>4.58</v>
          </cell>
          <cell r="L3160">
            <v>4.45</v>
          </cell>
        </row>
        <row r="3161">
          <cell r="I3161">
            <v>-0.13673469387755099</v>
          </cell>
          <cell r="J3161">
            <v>-8.1909745665739608E-2</v>
          </cell>
          <cell r="K3161">
            <v>4.9000000000000004</v>
          </cell>
          <cell r="L3161">
            <v>4.88</v>
          </cell>
        </row>
        <row r="3162">
          <cell r="K3162">
            <v>5.22</v>
          </cell>
          <cell r="L3162">
            <v>4.88</v>
          </cell>
        </row>
        <row r="3163">
          <cell r="K3163">
            <v>4.9800000000000004</v>
          </cell>
          <cell r="L3163">
            <v>4.88</v>
          </cell>
        </row>
        <row r="3164">
          <cell r="K3164">
            <v>4.79</v>
          </cell>
          <cell r="L3164">
            <v>4.88</v>
          </cell>
        </row>
        <row r="3165">
          <cell r="K3165">
            <v>4.8499999999999996</v>
          </cell>
          <cell r="L3165">
            <v>4.88</v>
          </cell>
        </row>
        <row r="3166">
          <cell r="K3166">
            <v>4.3899999999999997</v>
          </cell>
          <cell r="L3166">
            <v>4.88</v>
          </cell>
        </row>
        <row r="3167">
          <cell r="K3167">
            <v>4.25</v>
          </cell>
          <cell r="L3167">
            <v>4.66</v>
          </cell>
        </row>
        <row r="3168">
          <cell r="K3168">
            <v>4.2300000000000004</v>
          </cell>
          <cell r="L3168">
            <v>4.66</v>
          </cell>
        </row>
        <row r="5225">
          <cell r="K5225">
            <v>11.76</v>
          </cell>
          <cell r="L5225">
            <v>12.3</v>
          </cell>
        </row>
        <row r="5226">
          <cell r="K5226">
            <v>12.17</v>
          </cell>
          <cell r="L5226">
            <v>13.4</v>
          </cell>
        </row>
        <row r="5227">
          <cell r="K5227">
            <v>11.81</v>
          </cell>
          <cell r="L5227">
            <v>13.4</v>
          </cell>
        </row>
        <row r="5228">
          <cell r="K5228">
            <v>11.24</v>
          </cell>
          <cell r="L5228">
            <v>13.4</v>
          </cell>
        </row>
        <row r="5229">
          <cell r="G5229" t="str">
            <v>Buy</v>
          </cell>
          <cell r="I5229">
            <v>-7.0175438596491335E-2</v>
          </cell>
          <cell r="J5229">
            <v>-7.2731617918502911E-2</v>
          </cell>
          <cell r="K5229">
            <v>11.4</v>
          </cell>
          <cell r="L5229">
            <v>13.9</v>
          </cell>
        </row>
        <row r="5230">
          <cell r="K5230">
            <v>12</v>
          </cell>
          <cell r="L5230">
            <v>13.9</v>
          </cell>
        </row>
        <row r="5231">
          <cell r="G5231" t="str">
            <v>Hold</v>
          </cell>
          <cell r="I5231">
            <v>-7.5471698113207419E-2</v>
          </cell>
          <cell r="J5231">
            <v>-2.7010716359183062E-2</v>
          </cell>
          <cell r="K5231">
            <v>10.6</v>
          </cell>
          <cell r="L5231">
            <v>11.8</v>
          </cell>
        </row>
        <row r="5232">
          <cell r="K5232">
            <v>10.6</v>
          </cell>
          <cell r="L5232">
            <v>11.8</v>
          </cell>
        </row>
        <row r="5233">
          <cell r="K5233">
            <v>10.4</v>
          </cell>
          <cell r="L5233">
            <v>11.8</v>
          </cell>
        </row>
        <row r="5234">
          <cell r="K5234">
            <v>9.65</v>
          </cell>
          <cell r="L5234">
            <v>11.8</v>
          </cell>
        </row>
        <row r="5235">
          <cell r="K5235">
            <v>9.8000000000000007</v>
          </cell>
          <cell r="L5235">
            <v>11.8</v>
          </cell>
        </row>
        <row r="5236">
          <cell r="K5236">
            <v>9.4499999999999993</v>
          </cell>
          <cell r="L5236">
            <v>11.8</v>
          </cell>
        </row>
        <row r="5237">
          <cell r="K5237">
            <v>10</v>
          </cell>
          <cell r="L5237">
            <v>11.2</v>
          </cell>
        </row>
        <row r="5238">
          <cell r="K5238">
            <v>9.8000000000000007</v>
          </cell>
          <cell r="L5238">
            <v>11.2</v>
          </cell>
        </row>
        <row r="5435">
          <cell r="I5435">
            <v>-0.51756075194864737</v>
          </cell>
          <cell r="J5435">
            <v>-0.47024193488746446</v>
          </cell>
          <cell r="K5435">
            <v>218.1</v>
          </cell>
          <cell r="L5435">
            <v>237.6</v>
          </cell>
        </row>
        <row r="5436">
          <cell r="K5436">
            <v>195</v>
          </cell>
          <cell r="L5436">
            <v>237.6</v>
          </cell>
        </row>
        <row r="5437">
          <cell r="K5437">
            <v>198.9</v>
          </cell>
          <cell r="L5437">
            <v>246.7</v>
          </cell>
        </row>
        <row r="5438">
          <cell r="K5438">
            <v>200</v>
          </cell>
          <cell r="L5438">
            <v>246.7</v>
          </cell>
        </row>
        <row r="5439">
          <cell r="K5439">
            <v>173</v>
          </cell>
          <cell r="L5439">
            <v>246.7</v>
          </cell>
        </row>
        <row r="5440">
          <cell r="K5440">
            <v>178</v>
          </cell>
          <cell r="L5440">
            <v>211.3</v>
          </cell>
        </row>
        <row r="5441">
          <cell r="K5441">
            <v>143.19999999999999</v>
          </cell>
          <cell r="L5441">
            <v>211.3</v>
          </cell>
        </row>
        <row r="5442">
          <cell r="K5442">
            <v>139.19999999999999</v>
          </cell>
          <cell r="L5442">
            <v>211.3</v>
          </cell>
        </row>
        <row r="5443">
          <cell r="K5443">
            <v>116</v>
          </cell>
          <cell r="L5443">
            <v>211.3</v>
          </cell>
        </row>
        <row r="5444">
          <cell r="K5444">
            <v>126.2</v>
          </cell>
          <cell r="L5444">
            <v>209.9</v>
          </cell>
        </row>
        <row r="5445">
          <cell r="K5445">
            <v>128</v>
          </cell>
          <cell r="L5445">
            <v>209.9</v>
          </cell>
        </row>
        <row r="5446">
          <cell r="K5446">
            <v>123.2</v>
          </cell>
          <cell r="L5446">
            <v>111.5</v>
          </cell>
        </row>
        <row r="5447">
          <cell r="K5447">
            <v>103.8</v>
          </cell>
          <cell r="L5447">
            <v>111.5</v>
          </cell>
        </row>
        <row r="5509">
          <cell r="K5509">
            <v>276</v>
          </cell>
          <cell r="L5509">
            <v>405</v>
          </cell>
        </row>
        <row r="5510">
          <cell r="K5510">
            <v>271</v>
          </cell>
          <cell r="L5510">
            <v>405</v>
          </cell>
        </row>
        <row r="5511">
          <cell r="K5511">
            <v>257.45</v>
          </cell>
          <cell r="L5511">
            <v>296</v>
          </cell>
        </row>
        <row r="5512">
          <cell r="G5512" t="str">
            <v>Buy</v>
          </cell>
          <cell r="I5512">
            <v>0.12723404255319148</v>
          </cell>
          <cell r="J5512">
            <v>0.25745357223601806</v>
          </cell>
          <cell r="K5512">
            <v>235</v>
          </cell>
          <cell r="L5512">
            <v>296</v>
          </cell>
        </row>
        <row r="5513">
          <cell r="K5513">
            <v>245</v>
          </cell>
          <cell r="L5513">
            <v>296</v>
          </cell>
        </row>
        <row r="5514">
          <cell r="K5514">
            <v>270</v>
          </cell>
          <cell r="L5514">
            <v>303</v>
          </cell>
        </row>
        <row r="5515">
          <cell r="K5515">
            <v>276</v>
          </cell>
          <cell r="L5515">
            <v>303</v>
          </cell>
        </row>
        <row r="5516">
          <cell r="K5516">
            <v>255</v>
          </cell>
          <cell r="L5516">
            <v>303</v>
          </cell>
        </row>
        <row r="5517">
          <cell r="K5517">
            <v>260</v>
          </cell>
          <cell r="L5517">
            <v>303</v>
          </cell>
        </row>
        <row r="5518">
          <cell r="K5518">
            <v>313</v>
          </cell>
          <cell r="L5518">
            <v>303</v>
          </cell>
        </row>
        <row r="5519">
          <cell r="K5519">
            <v>285.5</v>
          </cell>
          <cell r="L5519">
            <v>303</v>
          </cell>
        </row>
        <row r="5520">
          <cell r="K5520">
            <v>279.5</v>
          </cell>
          <cell r="L5520">
            <v>296.60000000000002</v>
          </cell>
        </row>
        <row r="5521">
          <cell r="K5521">
            <v>270</v>
          </cell>
          <cell r="L5521">
            <v>296.60000000000002</v>
          </cell>
        </row>
        <row r="5522">
          <cell r="G5522" t="str">
            <v>Hold</v>
          </cell>
          <cell r="I5522">
            <v>-1.3539651837524147E-2</v>
          </cell>
          <cell r="J5522">
            <v>-4.9700696676750145E-2</v>
          </cell>
          <cell r="K5522">
            <v>258.5</v>
          </cell>
          <cell r="L5522">
            <v>283.10000000000002</v>
          </cell>
        </row>
        <row r="5523">
          <cell r="K5523">
            <v>255</v>
          </cell>
          <cell r="L5523">
            <v>283.10000000000002</v>
          </cell>
        </row>
        <row r="10749">
          <cell r="K10749">
            <v>37</v>
          </cell>
          <cell r="L10749">
            <v>24.83</v>
          </cell>
        </row>
        <row r="10750">
          <cell r="K10750">
            <v>32.700000000000003</v>
          </cell>
          <cell r="L10750">
            <v>24.83</v>
          </cell>
        </row>
        <row r="10751">
          <cell r="K10751">
            <v>30.1</v>
          </cell>
          <cell r="L10751">
            <v>24.83</v>
          </cell>
        </row>
        <row r="10752">
          <cell r="G10752" t="str">
            <v>Buy</v>
          </cell>
          <cell r="I10752">
            <v>9.3791281373844182E-2</v>
          </cell>
          <cell r="J10752">
            <v>0.14795996268054745</v>
          </cell>
          <cell r="K10752">
            <v>30.28</v>
          </cell>
          <cell r="L10752">
            <v>37</v>
          </cell>
        </row>
        <row r="10753">
          <cell r="K10753">
            <v>34</v>
          </cell>
          <cell r="L10753">
            <v>37</v>
          </cell>
        </row>
        <row r="10754">
          <cell r="K10754">
            <v>31.5</v>
          </cell>
          <cell r="L10754">
            <v>37</v>
          </cell>
        </row>
        <row r="10755">
          <cell r="K10755">
            <v>30.5</v>
          </cell>
          <cell r="L10755">
            <v>37</v>
          </cell>
        </row>
        <row r="10756">
          <cell r="K10756">
            <v>29.1</v>
          </cell>
          <cell r="L10756">
            <v>35.1</v>
          </cell>
        </row>
        <row r="10757">
          <cell r="K10757">
            <v>30.3</v>
          </cell>
          <cell r="L10757">
            <v>35.1</v>
          </cell>
        </row>
        <row r="10758">
          <cell r="K10758">
            <v>31.25</v>
          </cell>
          <cell r="L10758">
            <v>35.1</v>
          </cell>
        </row>
        <row r="10759">
          <cell r="K10759">
            <v>30.8</v>
          </cell>
          <cell r="L10759">
            <v>34.9</v>
          </cell>
        </row>
        <row r="10760">
          <cell r="K10760">
            <v>31.2</v>
          </cell>
          <cell r="L10760">
            <v>34.9</v>
          </cell>
        </row>
        <row r="10761">
          <cell r="K10761">
            <v>32.950000000000003</v>
          </cell>
          <cell r="L10761">
            <v>34.9</v>
          </cell>
        </row>
        <row r="10943">
          <cell r="K10943">
            <v>12.1</v>
          </cell>
          <cell r="L10943">
            <v>18.2</v>
          </cell>
        </row>
        <row r="10944">
          <cell r="K10944">
            <v>12.55</v>
          </cell>
          <cell r="L10944">
            <v>18.2</v>
          </cell>
        </row>
        <row r="10945">
          <cell r="G10945" t="str">
            <v>Buy</v>
          </cell>
          <cell r="I10945">
            <v>0.51025687911849782</v>
          </cell>
          <cell r="J10945">
            <v>0.48879222275874312</v>
          </cell>
          <cell r="K10945">
            <v>12.45</v>
          </cell>
          <cell r="L10945">
            <v>19.7</v>
          </cell>
        </row>
        <row r="10946">
          <cell r="K10946">
            <v>14.85</v>
          </cell>
          <cell r="L10946">
            <v>19.7</v>
          </cell>
        </row>
        <row r="10947">
          <cell r="K10947">
            <v>18.059999999999999</v>
          </cell>
          <cell r="L10947">
            <v>19.7</v>
          </cell>
        </row>
        <row r="10948">
          <cell r="G10948" t="str">
            <v>Hold</v>
          </cell>
          <cell r="I10948">
            <v>-0.36143497757847531</v>
          </cell>
          <cell r="J10948">
            <v>-0.30242409160903072</v>
          </cell>
          <cell r="K10948">
            <v>11.15</v>
          </cell>
          <cell r="L10948">
            <v>10.3</v>
          </cell>
        </row>
        <row r="10949">
          <cell r="K10949">
            <v>10.9</v>
          </cell>
          <cell r="L10949">
            <v>10.3</v>
          </cell>
        </row>
        <row r="10950">
          <cell r="K10950">
            <v>9.6</v>
          </cell>
          <cell r="L10950">
            <v>10.3</v>
          </cell>
        </row>
        <row r="10951">
          <cell r="K10951">
            <v>8.9600000000000009</v>
          </cell>
          <cell r="L10951">
            <v>10.3</v>
          </cell>
        </row>
        <row r="10952">
          <cell r="K10952">
            <v>8.2799999999999994</v>
          </cell>
          <cell r="L10952">
            <v>10.3</v>
          </cell>
        </row>
        <row r="10953">
          <cell r="K10953">
            <v>9.26</v>
          </cell>
          <cell r="L10953">
            <v>10.3</v>
          </cell>
        </row>
        <row r="10954">
          <cell r="K10954">
            <v>8.14</v>
          </cell>
          <cell r="L10954">
            <v>9.4</v>
          </cell>
        </row>
        <row r="10955">
          <cell r="K10955">
            <v>6.6</v>
          </cell>
          <cell r="L10955">
            <v>9.4</v>
          </cell>
        </row>
        <row r="10956">
          <cell r="K10956">
            <v>5.78</v>
          </cell>
          <cell r="L10956">
            <v>9.4</v>
          </cell>
        </row>
        <row r="10957">
          <cell r="G10957" t="str">
            <v>Buy</v>
          </cell>
          <cell r="I10957">
            <v>-5.1612903225806472E-2</v>
          </cell>
          <cell r="J10957">
            <v>-4.7388049687435818E-2</v>
          </cell>
          <cell r="K10957">
            <v>6.2</v>
          </cell>
          <cell r="L10957">
            <v>7.7</v>
          </cell>
        </row>
        <row r="10958">
          <cell r="K10958">
            <v>5.9</v>
          </cell>
          <cell r="L10958">
            <v>7.7</v>
          </cell>
        </row>
        <row r="10959">
          <cell r="G10959" t="str">
            <v>Suspended</v>
          </cell>
          <cell r="I10959" t="str">
            <v>-</v>
          </cell>
          <cell r="J10959" t="str">
            <v>-</v>
          </cell>
          <cell r="K10959">
            <v>5.88</v>
          </cell>
          <cell r="L10959" t="str">
            <v>-</v>
          </cell>
        </row>
      </sheetData>
      <sheetData sheetId="4">
        <row r="1587">
          <cell r="H1587" t="str">
            <v>Underweight</v>
          </cell>
          <cell r="J1587">
            <v>0.12653797775588682</v>
          </cell>
        </row>
        <row r="1591">
          <cell r="H1591" t="str">
            <v>Overweight</v>
          </cell>
          <cell r="J1591">
            <v>6.2560528945848848E-2</v>
          </cell>
        </row>
        <row r="1724">
          <cell r="J1724">
            <v>-3.0834778562619625E-2</v>
          </cell>
        </row>
        <row r="1728">
          <cell r="H1728" t="str">
            <v>Overweight</v>
          </cell>
          <cell r="J1728">
            <v>-0.14027403530085703</v>
          </cell>
        </row>
        <row r="1732">
          <cell r="H1732" t="str">
            <v>Neutral</v>
          </cell>
          <cell r="J1732">
            <v>0.10416350130654717</v>
          </cell>
        </row>
        <row r="2589">
          <cell r="J2589">
            <v>2.5013071914949503E-2</v>
          </cell>
        </row>
        <row r="2591">
          <cell r="H2591" t="str">
            <v>Neutral</v>
          </cell>
          <cell r="J2591">
            <v>-6.0109933460808285E-2</v>
          </cell>
        </row>
        <row r="2593">
          <cell r="H2593" t="str">
            <v>Overweight</v>
          </cell>
          <cell r="J2593">
            <v>0.12906935055408542</v>
          </cell>
        </row>
        <row r="2595">
          <cell r="H2595" t="str">
            <v>Neutral</v>
          </cell>
          <cell r="J2595">
            <v>-4.8522472502920855E-2</v>
          </cell>
        </row>
        <row r="2599">
          <cell r="H2599" t="str">
            <v>Overweight</v>
          </cell>
          <cell r="J2599">
            <v>3.8665756952019681E-2</v>
          </cell>
        </row>
        <row r="2744">
          <cell r="H2744" t="str">
            <v>Underweight</v>
          </cell>
          <cell r="J2744">
            <v>5.4219590641354509E-2</v>
          </cell>
        </row>
        <row r="2749">
          <cell r="H2749" t="str">
            <v>Neutral</v>
          </cell>
          <cell r="J2749">
            <v>-2.5409994354658516E-2</v>
          </cell>
        </row>
        <row r="2881">
          <cell r="H2881" t="str">
            <v>Neutral</v>
          </cell>
          <cell r="J2881">
            <v>-6.1336411269485858E-2</v>
          </cell>
        </row>
        <row r="2883">
          <cell r="H2883" t="str">
            <v>Underweight</v>
          </cell>
          <cell r="J2883">
            <v>-0.11663944440173235</v>
          </cell>
        </row>
        <row r="2893">
          <cell r="H2893" t="str">
            <v>Neutral</v>
          </cell>
          <cell r="J2893" t="str">
            <v>-</v>
          </cell>
        </row>
        <row r="3152">
          <cell r="J3152">
            <v>0.28806928208848226</v>
          </cell>
        </row>
        <row r="5227">
          <cell r="H5227" t="str">
            <v>Underweight</v>
          </cell>
          <cell r="J5227">
            <v>7.3224455394420573E-3</v>
          </cell>
        </row>
        <row r="5233">
          <cell r="H5233" t="str">
            <v>Neutral</v>
          </cell>
          <cell r="J5233" t="str">
            <v>-</v>
          </cell>
        </row>
        <row r="5373">
          <cell r="H5373" t="str">
            <v>Overweight</v>
          </cell>
          <cell r="J5373">
            <v>1.5072938952240387</v>
          </cell>
        </row>
        <row r="5431">
          <cell r="J5431">
            <v>-0.35414211238401261</v>
          </cell>
        </row>
        <row r="5442">
          <cell r="H5442" t="str">
            <v>Underweight</v>
          </cell>
          <cell r="J5442" t="str">
            <v>-</v>
          </cell>
        </row>
        <row r="5508">
          <cell r="H5508" t="str">
            <v>Overweight</v>
          </cell>
          <cell r="J5508">
            <v>0.25745357223601806</v>
          </cell>
        </row>
        <row r="5518">
          <cell r="H5518" t="str">
            <v>Neutral</v>
          </cell>
          <cell r="J5518" t="str">
            <v>-</v>
          </cell>
        </row>
        <row r="10747">
          <cell r="H10747" t="str">
            <v>Overweight</v>
          </cell>
          <cell r="J10747">
            <v>0.14795996268054745</v>
          </cell>
        </row>
        <row r="10939">
          <cell r="J10939">
            <v>7.3828499999999995</v>
          </cell>
        </row>
        <row r="10940">
          <cell r="H10940" t="str">
            <v>Overweight</v>
          </cell>
          <cell r="J10940">
            <v>0.48879222275874312</v>
          </cell>
        </row>
        <row r="10943">
          <cell r="H10943" t="str">
            <v>Neutral</v>
          </cell>
          <cell r="J10943">
            <v>-0.30076196574957237</v>
          </cell>
        </row>
        <row r="10952">
          <cell r="H10952" t="str">
            <v>Overweight</v>
          </cell>
          <cell r="J10952">
            <v>-4.7388049687435818E-2</v>
          </cell>
        </row>
        <row r="10954">
          <cell r="H10954" t="str">
            <v>Suspended</v>
          </cell>
        </row>
        <row r="10958">
          <cell r="J10958">
            <v>-1.8761775750586018E-2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1Q"/>
      <sheetName val="Monthly"/>
      <sheetName val="Daily"/>
      <sheetName val="Daily Key Data"/>
      <sheetName val="Index daily"/>
      <sheetName val="Terminy"/>
      <sheetName val="2008"/>
      <sheetName val="EPS"/>
      <sheetName val="AGCO"/>
      <sheetName val="agco -alex"/>
      <sheetName val="fundamentals"/>
      <sheetName val="Alianz"/>
      <sheetName val="AIG"/>
      <sheetName val="Banks"/>
      <sheetName val="CUFormA"/>
      <sheetName val="CUFormB"/>
      <sheetName val="INGNN"/>
      <sheetName val="Skarbiec"/>
      <sheetName val="Tabelle1"/>
      <sheetName val="CSAM"/>
      <sheetName val="TabelaDaily"/>
      <sheetName val="PEandROE"/>
      <sheetName val="Bloomberg"/>
      <sheetName val="Free-float"/>
      <sheetName val="thing"/>
      <sheetName val="Kursy dai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0">
    <tabColor rgb="FFFFC000"/>
  </sheetPr>
  <dimension ref="A1:L22"/>
  <sheetViews>
    <sheetView workbookViewId="0">
      <selection activeCell="A23" sqref="A23:XFD57"/>
    </sheetView>
  </sheetViews>
  <sheetFormatPr defaultRowHeight="12.75" x14ac:dyDescent="0.2"/>
  <cols>
    <col min="1" max="1" width="17.42578125" customWidth="1"/>
    <col min="2" max="2" width="16.28515625" customWidth="1"/>
    <col min="3" max="3" width="15.28515625" customWidth="1"/>
    <col min="4" max="4" width="9.85546875" bestFit="1" customWidth="1"/>
    <col min="5" max="5" width="13.140625" bestFit="1" customWidth="1"/>
    <col min="6" max="6" width="13.85546875" bestFit="1" customWidth="1"/>
    <col min="7" max="7" width="22.28515625" bestFit="1" customWidth="1"/>
    <col min="8" max="8" width="10.42578125" bestFit="1" customWidth="1"/>
    <col min="9" max="9" width="17" bestFit="1" customWidth="1"/>
    <col min="10" max="10" width="19.42578125" bestFit="1" customWidth="1"/>
    <col min="11" max="11" width="13.5703125" bestFit="1" customWidth="1"/>
  </cols>
  <sheetData>
    <row r="1" spans="1:12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">
      <c r="A2" s="4" t="s">
        <v>1</v>
      </c>
      <c r="B2" s="4" t="s">
        <v>2</v>
      </c>
      <c r="C2" s="4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4" t="s">
        <v>9</v>
      </c>
      <c r="K2" s="4" t="s">
        <v>10</v>
      </c>
      <c r="L2" s="6"/>
    </row>
    <row r="3" spans="1:12" x14ac:dyDescent="0.2">
      <c r="A3" s="7" t="s">
        <v>11</v>
      </c>
      <c r="B3" s="7"/>
      <c r="C3" s="7"/>
      <c r="D3" s="8"/>
      <c r="E3" s="8"/>
      <c r="F3" s="8"/>
      <c r="G3" s="8"/>
      <c r="H3" s="8"/>
      <c r="I3" s="8"/>
      <c r="J3" s="7"/>
      <c r="K3" s="7"/>
      <c r="L3" s="9"/>
    </row>
    <row r="4" spans="1:12" x14ac:dyDescent="0.2">
      <c r="A4" s="10" t="s">
        <v>12</v>
      </c>
      <c r="B4" s="10" t="s">
        <v>73</v>
      </c>
      <c r="C4" s="13" t="s">
        <v>14</v>
      </c>
      <c r="D4" s="10" t="s">
        <v>13</v>
      </c>
      <c r="E4" s="10" t="s">
        <v>15</v>
      </c>
      <c r="F4" s="10" t="s">
        <v>16</v>
      </c>
      <c r="G4" s="10" t="s">
        <v>19</v>
      </c>
      <c r="H4" s="11" t="str">
        <f>IF([1]Absolute!I10943="","-",IF($B5="","-",[1]Absolute!I10943))</f>
        <v>-</v>
      </c>
      <c r="I4" s="11" t="str">
        <f>IF([1]Absolute!J10733="","-",IF($B5="","-",[1]Absolute!J10733))</f>
        <v>-</v>
      </c>
      <c r="J4" s="12">
        <f>[1]Absolute!K10943</f>
        <v>12.1</v>
      </c>
      <c r="K4" s="12">
        <f>[1]Absolute!L10943</f>
        <v>18.2</v>
      </c>
      <c r="L4" t="s">
        <v>14</v>
      </c>
    </row>
    <row r="5" spans="1:12" x14ac:dyDescent="0.2">
      <c r="A5" s="10" t="s">
        <v>12</v>
      </c>
      <c r="B5" s="10" t="str">
        <f>IF([1]Absolute!G10944="","-",[1]Absolute!G10944)</f>
        <v>-</v>
      </c>
      <c r="C5" s="13" t="s">
        <v>14</v>
      </c>
      <c r="D5" s="14" t="s">
        <v>13</v>
      </c>
      <c r="E5" s="14" t="s">
        <v>17</v>
      </c>
      <c r="F5" s="14" t="s">
        <v>18</v>
      </c>
      <c r="G5" s="14" t="s">
        <v>13</v>
      </c>
      <c r="H5" s="11" t="str">
        <f>IF([1]Absolute!I10944="","-",IF($B6="","-",[1]Absolute!I10944))</f>
        <v>-</v>
      </c>
      <c r="I5" s="11" t="str">
        <f>IF([1]Absolute!J10734="","-",IF($B6="","-",[1]Absolute!J10734))</f>
        <v>-</v>
      </c>
      <c r="J5" s="12">
        <f>[1]Absolute!K10944</f>
        <v>12.55</v>
      </c>
      <c r="K5" s="12">
        <f>[1]Absolute!L10944</f>
        <v>18.2</v>
      </c>
      <c r="L5" t="str">
        <f t="shared" ref="L5:L20" si="0">IF(K5&gt;K4,"↑",IF(K5=K4,"→","↓"))</f>
        <v>→</v>
      </c>
    </row>
    <row r="6" spans="1:12" x14ac:dyDescent="0.2">
      <c r="A6" s="10" t="s">
        <v>12</v>
      </c>
      <c r="B6" s="10" t="str">
        <f>IF([1]Absolute!G10945="","-",[1]Absolute!G10945)</f>
        <v>Buy</v>
      </c>
      <c r="C6" s="13" t="s">
        <v>14</v>
      </c>
      <c r="D6" s="14" t="s">
        <v>19</v>
      </c>
      <c r="E6" s="14" t="s">
        <v>13</v>
      </c>
      <c r="F6" s="14" t="s">
        <v>20</v>
      </c>
      <c r="G6" s="14" t="str">
        <f>D9</f>
        <v>07.01.2018</v>
      </c>
      <c r="H6" s="11">
        <f>IF([1]Absolute!I10945="","-",IF($B7="","-",[1]Absolute!I10945))</f>
        <v>0.51025687911849782</v>
      </c>
      <c r="I6" s="11">
        <f>IF([1]Absolute!J10945="","-",IF($B7="","-",[1]Absolute!J10945))</f>
        <v>0.48879222275874312</v>
      </c>
      <c r="J6" s="12">
        <f>[1]Absolute!K10945</f>
        <v>12.45</v>
      </c>
      <c r="K6" s="12">
        <f>[1]Absolute!L10945</f>
        <v>19.7</v>
      </c>
      <c r="L6" t="str">
        <f t="shared" si="0"/>
        <v>↑</v>
      </c>
    </row>
    <row r="7" spans="1:12" x14ac:dyDescent="0.2">
      <c r="A7" s="10" t="s">
        <v>12</v>
      </c>
      <c r="B7" s="10" t="str">
        <f>IF([1]Absolute!G10946="","-",[1]Absolute!G10946)</f>
        <v>-</v>
      </c>
      <c r="C7" s="13" t="s">
        <v>14</v>
      </c>
      <c r="D7" s="14" t="s">
        <v>13</v>
      </c>
      <c r="E7" s="14" t="s">
        <v>21</v>
      </c>
      <c r="F7" s="14" t="s">
        <v>22</v>
      </c>
      <c r="G7" s="14" t="s">
        <v>13</v>
      </c>
      <c r="H7" s="11" t="str">
        <f>IF([1]Absolute!I10946="","-",IF($B8="","-",[1]Absolute!I10946))</f>
        <v>-</v>
      </c>
      <c r="I7" s="11" t="str">
        <f>IF([1]Absolute!J10736="","-",IF($B8="","-",[1]Absolute!J10736))</f>
        <v>-</v>
      </c>
      <c r="J7" s="12">
        <f>[1]Absolute!K10946</f>
        <v>14.85</v>
      </c>
      <c r="K7" s="12">
        <f>[1]Absolute!L10946</f>
        <v>19.7</v>
      </c>
      <c r="L7" t="str">
        <f t="shared" si="0"/>
        <v>→</v>
      </c>
    </row>
    <row r="8" spans="1:12" x14ac:dyDescent="0.2">
      <c r="A8" s="10" t="s">
        <v>12</v>
      </c>
      <c r="B8" s="10" t="str">
        <f>IF([1]Absolute!G10947="","-",[1]Absolute!G10947)</f>
        <v>-</v>
      </c>
      <c r="C8" s="13" t="s">
        <v>14</v>
      </c>
      <c r="D8" s="14" t="s">
        <v>13</v>
      </c>
      <c r="E8" s="14" t="s">
        <v>23</v>
      </c>
      <c r="F8" s="14" t="s">
        <v>24</v>
      </c>
      <c r="G8" s="14" t="s">
        <v>13</v>
      </c>
      <c r="H8" s="11" t="str">
        <f>IF([1]Absolute!I10947="","-",IF($B9="","-",[1]Absolute!I10947))</f>
        <v>-</v>
      </c>
      <c r="I8" s="11" t="str">
        <f>IF([1]Absolute!J10737="","-",IF($B9="","-",[1]Absolute!J10737))</f>
        <v>-</v>
      </c>
      <c r="J8" s="12">
        <f>[1]Absolute!K10947</f>
        <v>18.059999999999999</v>
      </c>
      <c r="K8" s="12">
        <f>[1]Absolute!L10947</f>
        <v>19.7</v>
      </c>
      <c r="L8" t="str">
        <f t="shared" si="0"/>
        <v>→</v>
      </c>
    </row>
    <row r="9" spans="1:12" x14ac:dyDescent="0.2">
      <c r="A9" s="10" t="s">
        <v>25</v>
      </c>
      <c r="B9" s="10" t="str">
        <f>IF([1]Absolute!G10948="","-",[1]Absolute!G10948)</f>
        <v>Hold</v>
      </c>
      <c r="C9" s="15" t="s">
        <v>26</v>
      </c>
      <c r="D9" s="14" t="s">
        <v>27</v>
      </c>
      <c r="E9" s="14" t="s">
        <v>13</v>
      </c>
      <c r="F9" s="14" t="s">
        <v>28</v>
      </c>
      <c r="G9" s="14">
        <v>43306</v>
      </c>
      <c r="H9" s="11">
        <f>IF([1]Absolute!I10948="","-",IF($B10="","-",[1]Absolute!I10948))</f>
        <v>-0.36143497757847531</v>
      </c>
      <c r="I9" s="11">
        <f>IF([1]Absolute!J10948="","-",IF($B10="","-",[1]Absolute!J10948))</f>
        <v>-0.30242409160903072</v>
      </c>
      <c r="J9" s="12">
        <f>[1]Absolute!K10948</f>
        <v>11.15</v>
      </c>
      <c r="K9" s="12">
        <f>[1]Absolute!L10948</f>
        <v>10.3</v>
      </c>
      <c r="L9" t="str">
        <f t="shared" si="0"/>
        <v>↓</v>
      </c>
    </row>
    <row r="10" spans="1:12" x14ac:dyDescent="0.2">
      <c r="A10" s="10" t="s">
        <v>25</v>
      </c>
      <c r="B10" s="10" t="str">
        <f>IF([1]Absolute!G10949="","-",[1]Absolute!G10949)</f>
        <v>-</v>
      </c>
      <c r="C10" s="13" t="s">
        <v>14</v>
      </c>
      <c r="D10" s="14" t="s">
        <v>13</v>
      </c>
      <c r="E10" s="14" t="s">
        <v>29</v>
      </c>
      <c r="F10" s="14" t="s">
        <v>30</v>
      </c>
      <c r="G10" s="14" t="s">
        <v>13</v>
      </c>
      <c r="H10" s="11" t="str">
        <f>IF([1]Absolute!I10949="","-",IF($B11="","-",[1]Absolute!I10949))</f>
        <v>-</v>
      </c>
      <c r="I10" s="11" t="str">
        <f>IF([1]Absolute!J10949="","-",IF($B11="","-",[1]Absolute!J10949))</f>
        <v>-</v>
      </c>
      <c r="J10" s="12">
        <f>[1]Absolute!K10949</f>
        <v>10.9</v>
      </c>
      <c r="K10" s="12">
        <f>[1]Absolute!L10949</f>
        <v>10.3</v>
      </c>
      <c r="L10" t="str">
        <f t="shared" si="0"/>
        <v>→</v>
      </c>
    </row>
    <row r="11" spans="1:12" x14ac:dyDescent="0.2">
      <c r="A11" s="10" t="s">
        <v>25</v>
      </c>
      <c r="B11" s="10" t="str">
        <f>IF([1]Absolute!G10950="","-",[1]Absolute!G10950)</f>
        <v>-</v>
      </c>
      <c r="C11" s="13" t="s">
        <v>14</v>
      </c>
      <c r="D11" s="14" t="s">
        <v>13</v>
      </c>
      <c r="E11" s="14" t="s">
        <v>31</v>
      </c>
      <c r="F11" s="14" t="s">
        <v>32</v>
      </c>
      <c r="G11" s="14" t="s">
        <v>13</v>
      </c>
      <c r="H11" s="11" t="str">
        <f>IF([1]Absolute!I10950="","-",IF($B12="","-",[1]Absolute!I10950))</f>
        <v>-</v>
      </c>
      <c r="I11" s="11" t="str">
        <f>IF([1]Absolute!J10950="","-",IF($B12="","-",[1]Absolute!J10950))</f>
        <v>-</v>
      </c>
      <c r="J11" s="12">
        <f>[1]Absolute!K10950</f>
        <v>9.6</v>
      </c>
      <c r="K11" s="12">
        <f>[1]Absolute!L10950</f>
        <v>10.3</v>
      </c>
      <c r="L11" t="str">
        <f t="shared" si="0"/>
        <v>→</v>
      </c>
    </row>
    <row r="12" spans="1:12" x14ac:dyDescent="0.2">
      <c r="A12" s="10" t="s">
        <v>25</v>
      </c>
      <c r="B12" s="10" t="str">
        <f>IF([1]Absolute!G10951="","-",[1]Absolute!G10951)</f>
        <v>-</v>
      </c>
      <c r="C12" s="13" t="s">
        <v>14</v>
      </c>
      <c r="D12" s="14" t="s">
        <v>13</v>
      </c>
      <c r="E12" s="14" t="s">
        <v>33</v>
      </c>
      <c r="F12" s="14" t="s">
        <v>34</v>
      </c>
      <c r="G12" s="14" t="s">
        <v>13</v>
      </c>
      <c r="H12" s="11" t="str">
        <f>IF([1]Absolute!I10951="","-",IF($B13="","-",[1]Absolute!I10951))</f>
        <v>-</v>
      </c>
      <c r="I12" s="11" t="str">
        <f>IF([1]Absolute!J10951="","-",IF($B13="","-",[1]Absolute!J10951))</f>
        <v>-</v>
      </c>
      <c r="J12" s="12">
        <f>[1]Absolute!K10951</f>
        <v>8.9600000000000009</v>
      </c>
      <c r="K12" s="12">
        <f>[1]Absolute!L10951</f>
        <v>10.3</v>
      </c>
      <c r="L12" t="str">
        <f t="shared" si="0"/>
        <v>→</v>
      </c>
    </row>
    <row r="13" spans="1:12" x14ac:dyDescent="0.2">
      <c r="A13" s="10" t="s">
        <v>25</v>
      </c>
      <c r="B13" s="10" t="str">
        <f>IF([1]Absolute!G10952="","-",[1]Absolute!G10952)</f>
        <v>-</v>
      </c>
      <c r="C13" s="13" t="s">
        <v>14</v>
      </c>
      <c r="D13" s="14" t="s">
        <v>13</v>
      </c>
      <c r="E13" s="14" t="s">
        <v>35</v>
      </c>
      <c r="F13" s="14" t="s">
        <v>36</v>
      </c>
      <c r="G13" s="14" t="s">
        <v>13</v>
      </c>
      <c r="H13" s="11" t="str">
        <f>IF([1]Absolute!I10952="","-",IF($B14="","-",[1]Absolute!I10952))</f>
        <v>-</v>
      </c>
      <c r="I13" s="11" t="str">
        <f>IF([1]Absolute!J10952="","-",IF($B14="","-",[1]Absolute!J10952))</f>
        <v>-</v>
      </c>
      <c r="J13" s="12">
        <f>[1]Absolute!K10952</f>
        <v>8.2799999999999994</v>
      </c>
      <c r="K13" s="12">
        <f>[1]Absolute!L10952</f>
        <v>10.3</v>
      </c>
      <c r="L13" t="str">
        <f t="shared" si="0"/>
        <v>→</v>
      </c>
    </row>
    <row r="14" spans="1:12" x14ac:dyDescent="0.2">
      <c r="A14" s="10" t="s">
        <v>25</v>
      </c>
      <c r="B14" s="10" t="str">
        <f>IF([1]Absolute!G10953="","-",[1]Absolute!G10953)</f>
        <v>-</v>
      </c>
      <c r="C14" s="13" t="s">
        <v>14</v>
      </c>
      <c r="D14" s="14" t="s">
        <v>13</v>
      </c>
      <c r="E14" s="14" t="s">
        <v>37</v>
      </c>
      <c r="F14" s="14" t="s">
        <v>38</v>
      </c>
      <c r="G14" s="14" t="s">
        <v>13</v>
      </c>
      <c r="H14" s="11" t="str">
        <f>IF([1]Absolute!I10953="","-",IF($B15="","-",[1]Absolute!I10953))</f>
        <v>-</v>
      </c>
      <c r="I14" s="11" t="str">
        <f>IF([1]Absolute!J10953="","-",IF($B15="","-",[1]Absolute!J10953))</f>
        <v>-</v>
      </c>
      <c r="J14" s="12">
        <f>[1]Absolute!K10953</f>
        <v>9.26</v>
      </c>
      <c r="K14" s="12">
        <f>[1]Absolute!L10953</f>
        <v>10.3</v>
      </c>
      <c r="L14" t="str">
        <f t="shared" si="0"/>
        <v>→</v>
      </c>
    </row>
    <row r="15" spans="1:12" x14ac:dyDescent="0.2">
      <c r="A15" s="10" t="s">
        <v>25</v>
      </c>
      <c r="B15" s="10" t="str">
        <f>IF([1]Absolute!G10954="","-",[1]Absolute!G10954)</f>
        <v>-</v>
      </c>
      <c r="C15" s="13" t="s">
        <v>14</v>
      </c>
      <c r="D15" s="14" t="s">
        <v>13</v>
      </c>
      <c r="E15" s="14" t="s">
        <v>39</v>
      </c>
      <c r="F15" s="14" t="s">
        <v>40</v>
      </c>
      <c r="G15" s="14" t="s">
        <v>13</v>
      </c>
      <c r="H15" s="11" t="str">
        <f>IF([1]Absolute!I10954="","-",IF($B16="","-",[1]Absolute!I10954))</f>
        <v>-</v>
      </c>
      <c r="I15" s="11" t="str">
        <f>IF([1]Absolute!J10954="","-",IF($B16="","-",[1]Absolute!J10954))</f>
        <v>-</v>
      </c>
      <c r="J15" s="12">
        <f>[1]Absolute!K10954</f>
        <v>8.14</v>
      </c>
      <c r="K15" s="12">
        <f>[1]Absolute!L10954</f>
        <v>9.4</v>
      </c>
      <c r="L15" t="str">
        <f t="shared" si="0"/>
        <v>↓</v>
      </c>
    </row>
    <row r="16" spans="1:12" x14ac:dyDescent="0.2">
      <c r="A16" s="10" t="s">
        <v>25</v>
      </c>
      <c r="B16" s="10" t="str">
        <f>IF([1]Absolute!G10955="","-",[1]Absolute!G10955)</f>
        <v>-</v>
      </c>
      <c r="C16" s="13" t="s">
        <v>14</v>
      </c>
      <c r="D16" s="14" t="s">
        <v>13</v>
      </c>
      <c r="E16" s="14" t="s">
        <v>41</v>
      </c>
      <c r="F16" s="14" t="s">
        <v>42</v>
      </c>
      <c r="G16" s="14" t="s">
        <v>13</v>
      </c>
      <c r="H16" s="11" t="str">
        <f>IF([1]Absolute!I10955="","-",IF($B17="","-",[1]Absolute!I10955))</f>
        <v>-</v>
      </c>
      <c r="I16" s="11" t="str">
        <f>IF([1]Absolute!J10955="","-",IF($B17="","-",[1]Absolute!J10955))</f>
        <v>-</v>
      </c>
      <c r="J16" s="12">
        <f>[1]Absolute!K10955</f>
        <v>6.6</v>
      </c>
      <c r="K16" s="12">
        <f>[1]Absolute!L10955</f>
        <v>9.4</v>
      </c>
      <c r="L16" t="str">
        <f t="shared" si="0"/>
        <v>→</v>
      </c>
    </row>
    <row r="17" spans="1:12" x14ac:dyDescent="0.2">
      <c r="A17" s="10" t="s">
        <v>25</v>
      </c>
      <c r="B17" s="10" t="str">
        <f>IF([1]Absolute!G10956="","-",[1]Absolute!G10956)</f>
        <v>-</v>
      </c>
      <c r="C17" s="13" t="s">
        <v>14</v>
      </c>
      <c r="D17" s="14" t="s">
        <v>13</v>
      </c>
      <c r="E17" s="14">
        <v>43297</v>
      </c>
      <c r="F17" s="14">
        <v>43298</v>
      </c>
      <c r="G17" s="14" t="s">
        <v>13</v>
      </c>
      <c r="H17" s="11" t="str">
        <f>IF([1]Absolute!I10956="","-",IF($B18="","-",[1]Absolute!I10956))</f>
        <v>-</v>
      </c>
      <c r="I17" s="11" t="str">
        <f>IF([1]Absolute!J10956="","-",IF($B18="","-",[1]Absolute!J10956))</f>
        <v>-</v>
      </c>
      <c r="J17" s="12">
        <f>[1]Absolute!K10956</f>
        <v>5.78</v>
      </c>
      <c r="K17" s="12">
        <f>[1]Absolute!L10956</f>
        <v>9.4</v>
      </c>
      <c r="L17" t="str">
        <f t="shared" si="0"/>
        <v>→</v>
      </c>
    </row>
    <row r="18" spans="1:12" x14ac:dyDescent="0.2">
      <c r="A18" s="10" t="s">
        <v>25</v>
      </c>
      <c r="B18" s="10" t="str">
        <f>IF([1]Absolute!G10957="","-",[1]Absolute!G10957)</f>
        <v>Buy</v>
      </c>
      <c r="C18" s="13" t="s">
        <v>43</v>
      </c>
      <c r="D18" s="14">
        <v>43306</v>
      </c>
      <c r="E18" s="14" t="s">
        <v>13</v>
      </c>
      <c r="F18" s="14">
        <v>43307</v>
      </c>
      <c r="G18" s="14">
        <f>D20</f>
        <v>43317</v>
      </c>
      <c r="H18" s="11">
        <f>IF([1]Absolute!I10957="","-",IF($B19="","-",[1]Absolute!I10957))</f>
        <v>-5.1612903225806472E-2</v>
      </c>
      <c r="I18" s="11">
        <f>IF([1]Absolute!J10957="","-",IF($B19="","-",[1]Absolute!J10957))</f>
        <v>-4.7388049687435818E-2</v>
      </c>
      <c r="J18" s="12">
        <f>[1]Absolute!K10957</f>
        <v>6.2</v>
      </c>
      <c r="K18" s="12">
        <f>[1]Absolute!L10957</f>
        <v>7.7</v>
      </c>
      <c r="L18" t="str">
        <f t="shared" si="0"/>
        <v>↓</v>
      </c>
    </row>
    <row r="19" spans="1:12" x14ac:dyDescent="0.2">
      <c r="A19" s="10" t="s">
        <v>25</v>
      </c>
      <c r="B19" s="10" t="str">
        <f>IF([1]Absolute!G10958="","-",[1]Absolute!G10958)</f>
        <v>-</v>
      </c>
      <c r="C19" t="s">
        <v>14</v>
      </c>
      <c r="D19" s="14" t="s">
        <v>13</v>
      </c>
      <c r="E19" s="14" t="s">
        <v>44</v>
      </c>
      <c r="F19" s="14" t="s">
        <v>45</v>
      </c>
      <c r="G19" s="14" t="s">
        <v>13</v>
      </c>
      <c r="H19" s="11" t="str">
        <f>IF([1]Absolute!I10958="","-",IF($B21="","-",[1]Absolute!I10958))</f>
        <v>-</v>
      </c>
      <c r="I19" s="11" t="str">
        <f>IF([1]Absolute!J10958="","-",IF($B21="","-",[1]Absolute!J10958))</f>
        <v>-</v>
      </c>
      <c r="J19" s="12">
        <f>[1]Absolute!K10958</f>
        <v>5.9</v>
      </c>
      <c r="K19" s="12">
        <f>[1]Absolute!L10958</f>
        <v>7.7</v>
      </c>
      <c r="L19" t="str">
        <f t="shared" si="0"/>
        <v>→</v>
      </c>
    </row>
    <row r="20" spans="1:12" x14ac:dyDescent="0.2">
      <c r="A20" s="10" t="s">
        <v>25</v>
      </c>
      <c r="B20" s="10" t="str">
        <f>IF([1]Absolute!G10959="","-",[1]Absolute!G10959)</f>
        <v>Suspended</v>
      </c>
      <c r="C20" s="10" t="s">
        <v>13</v>
      </c>
      <c r="D20" s="14">
        <v>43317</v>
      </c>
      <c r="E20" s="14" t="s">
        <v>13</v>
      </c>
      <c r="F20" s="14">
        <v>43318</v>
      </c>
      <c r="G20" s="14" t="s">
        <v>13</v>
      </c>
      <c r="H20" s="11" t="str">
        <f>IF([1]Absolute!I10959="","-",IF($B22="","-",[1]Absolute!I10959))</f>
        <v>-</v>
      </c>
      <c r="I20" s="11" t="str">
        <f>IF([1]Absolute!J10959="","-",IF($B22="","-",[1]Absolute!J10959))</f>
        <v>-</v>
      </c>
      <c r="J20" s="12">
        <f>[1]Absolute!K10959</f>
        <v>5.88</v>
      </c>
      <c r="K20" s="12" t="str">
        <f>[1]Absolute!L10959</f>
        <v>-</v>
      </c>
      <c r="L20" t="str">
        <f t="shared" si="0"/>
        <v>↑</v>
      </c>
    </row>
    <row r="21" spans="1:12" x14ac:dyDescent="0.2">
      <c r="A21" s="10"/>
      <c r="D21" s="13"/>
      <c r="E21" s="13"/>
      <c r="F21" s="13"/>
      <c r="G21" s="13"/>
      <c r="J21" s="16"/>
      <c r="K21" s="17"/>
    </row>
    <row r="22" spans="1:12" x14ac:dyDescent="0.2">
      <c r="A22" s="10"/>
      <c r="D22" s="13"/>
      <c r="E22" s="13"/>
      <c r="F22" s="13"/>
      <c r="G22" s="13"/>
      <c r="J22" s="16"/>
      <c r="K22" s="1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5">
    <tabColor rgb="FFFFC000"/>
    <pageSetUpPr fitToPage="1"/>
  </sheetPr>
  <dimension ref="A1:I19"/>
  <sheetViews>
    <sheetView topLeftCell="A45" workbookViewId="0">
      <selection activeCell="A20" sqref="A20:XFD57"/>
    </sheetView>
  </sheetViews>
  <sheetFormatPr defaultColWidth="8.85546875" defaultRowHeight="12.75" x14ac:dyDescent="0.2"/>
  <cols>
    <col min="1" max="1" width="15.7109375" style="63" customWidth="1"/>
    <col min="2" max="2" width="25.5703125" style="63" bestFit="1" customWidth="1"/>
    <col min="3" max="3" width="6.7109375" style="61" customWidth="1"/>
    <col min="4" max="4" width="10.140625" style="63" bestFit="1" customWidth="1"/>
    <col min="5" max="5" width="15.7109375" style="63" bestFit="1" customWidth="1"/>
    <col min="6" max="6" width="15.7109375" style="63" customWidth="1"/>
    <col min="7" max="7" width="20.28515625" style="63" customWidth="1"/>
    <col min="8" max="8" width="23.5703125" style="63" bestFit="1" customWidth="1"/>
    <col min="9" max="9" width="20.85546875" style="63" bestFit="1" customWidth="1"/>
    <col min="10" max="16384" width="8.85546875" style="63"/>
  </cols>
  <sheetData>
    <row r="1" spans="1:9" x14ac:dyDescent="0.2">
      <c r="A1" s="60" t="s">
        <v>62</v>
      </c>
      <c r="B1" s="60"/>
      <c r="C1" s="84"/>
      <c r="D1" s="85"/>
      <c r="E1" s="85"/>
      <c r="F1" s="85"/>
      <c r="G1" s="85"/>
      <c r="H1" s="60"/>
      <c r="I1" s="85"/>
    </row>
    <row r="2" spans="1:9" x14ac:dyDescent="0.2">
      <c r="A2" s="64" t="s">
        <v>1</v>
      </c>
      <c r="B2" s="64" t="s">
        <v>48</v>
      </c>
      <c r="C2" s="65"/>
      <c r="D2" s="66" t="s">
        <v>3</v>
      </c>
      <c r="E2" s="66" t="s">
        <v>4</v>
      </c>
      <c r="F2" s="66" t="s">
        <v>5</v>
      </c>
      <c r="G2" s="66" t="s">
        <v>6</v>
      </c>
      <c r="H2" s="64" t="s">
        <v>9</v>
      </c>
      <c r="I2" s="66" t="s">
        <v>8</v>
      </c>
    </row>
    <row r="3" spans="1:9" x14ac:dyDescent="0.2">
      <c r="A3" s="67" t="s">
        <v>93</v>
      </c>
      <c r="B3" s="67"/>
      <c r="C3" s="68"/>
      <c r="D3" s="69"/>
      <c r="E3" s="69"/>
      <c r="F3" s="69"/>
      <c r="G3" s="69"/>
      <c r="H3" s="67"/>
      <c r="I3" s="69"/>
    </row>
    <row r="4" spans="1:9" x14ac:dyDescent="0.2">
      <c r="A4" s="72" t="str">
        <f>ENELMED!A4</f>
        <v>Sylwia Jaśkiewicz</v>
      </c>
      <c r="B4" s="72" t="s">
        <v>64</v>
      </c>
      <c r="C4" s="70" t="s">
        <v>14</v>
      </c>
      <c r="D4" s="71" t="s">
        <v>13</v>
      </c>
      <c r="E4" s="74" t="s">
        <v>15</v>
      </c>
      <c r="F4" s="74" t="s">
        <v>16</v>
      </c>
      <c r="G4" s="74" t="s">
        <v>89</v>
      </c>
      <c r="H4" s="86">
        <f>ENELMED!J4</f>
        <v>11.76</v>
      </c>
      <c r="I4" s="87">
        <f>IF(B4="-","-",[1]Relative!J5221)</f>
        <v>0</v>
      </c>
    </row>
    <row r="5" spans="1:9" x14ac:dyDescent="0.2">
      <c r="A5" s="72" t="str">
        <f>ENELMED!A5</f>
        <v>Sylwia Jaśkiewicz</v>
      </c>
      <c r="B5" s="72" t="str">
        <f>IF([1]Relative!H5222="","-",[1]Relative!H5222)</f>
        <v>-</v>
      </c>
      <c r="C5" s="70" t="s">
        <v>14</v>
      </c>
      <c r="D5" s="71" t="s">
        <v>13</v>
      </c>
      <c r="E5" s="74" t="s">
        <v>87</v>
      </c>
      <c r="F5" s="74" t="s">
        <v>88</v>
      </c>
      <c r="G5" s="74" t="s">
        <v>13</v>
      </c>
      <c r="H5" s="86">
        <f>ENELMED!J5</f>
        <v>12.17</v>
      </c>
      <c r="I5" s="87" t="str">
        <f>IF(B5="-","-",[1]Relative!J5222)</f>
        <v>-</v>
      </c>
    </row>
    <row r="6" spans="1:9" x14ac:dyDescent="0.2">
      <c r="A6" s="72" t="str">
        <f>ENELMED!A6</f>
        <v>Sylwia Jaśkiewicz</v>
      </c>
      <c r="B6" s="72" t="str">
        <f>IF([1]Relative!H5223="","-",[1]Relative!H5223)</f>
        <v>-</v>
      </c>
      <c r="C6" s="70" t="s">
        <v>14</v>
      </c>
      <c r="D6" s="71" t="s">
        <v>13</v>
      </c>
      <c r="E6" s="77" t="s">
        <v>17</v>
      </c>
      <c r="F6" s="77" t="s">
        <v>18</v>
      </c>
      <c r="G6" s="74" t="s">
        <v>13</v>
      </c>
      <c r="H6" s="86">
        <f>ENELMED!J6</f>
        <v>11.81</v>
      </c>
      <c r="I6" s="87" t="str">
        <f>IF(B6="-","-",[1]Relative!J5223)</f>
        <v>-</v>
      </c>
    </row>
    <row r="7" spans="1:9" x14ac:dyDescent="0.2">
      <c r="A7" s="72" t="str">
        <f>ENELMED!A7</f>
        <v>Sylwia Jaśkiewicz</v>
      </c>
      <c r="B7" s="72" t="str">
        <f>IF([1]Relative!H5224="","-",[1]Relative!H5224)</f>
        <v>-</v>
      </c>
      <c r="C7" s="70" t="s">
        <v>14</v>
      </c>
      <c r="D7" s="71" t="s">
        <v>13</v>
      </c>
      <c r="E7" s="77" t="s">
        <v>21</v>
      </c>
      <c r="F7" s="77" t="s">
        <v>22</v>
      </c>
      <c r="G7" s="74" t="s">
        <v>13</v>
      </c>
      <c r="H7" s="86">
        <f>ENELMED!J7</f>
        <v>11.24</v>
      </c>
      <c r="I7" s="87" t="str">
        <f>IF(B7="-","-",[1]Relative!J5224)</f>
        <v>-</v>
      </c>
    </row>
    <row r="8" spans="1:9" x14ac:dyDescent="0.2">
      <c r="A8" s="72" t="str">
        <f>ENELMED!A8</f>
        <v>Sylwia Jaśkiewicz</v>
      </c>
      <c r="B8" s="72" t="str">
        <f>IF([1]Relative!H5225="","-",[1]Relative!H5225)</f>
        <v>-</v>
      </c>
      <c r="C8" s="70" t="s">
        <v>14</v>
      </c>
      <c r="D8" s="71" t="s">
        <v>13</v>
      </c>
      <c r="E8" s="77" t="s">
        <v>23</v>
      </c>
      <c r="F8" s="77" t="s">
        <v>24</v>
      </c>
      <c r="G8" s="74" t="s">
        <v>13</v>
      </c>
      <c r="H8" s="86">
        <f>ENELMED!J8</f>
        <v>11.4</v>
      </c>
      <c r="I8" s="87" t="str">
        <f>IF(B8="-","-",[1]Relative!J5225)</f>
        <v>-</v>
      </c>
    </row>
    <row r="9" spans="1:9" x14ac:dyDescent="0.2">
      <c r="A9" s="72" t="str">
        <f>ENELMED!A9</f>
        <v>Sylwia Jaśkiewicz</v>
      </c>
      <c r="B9" s="72" t="str">
        <f>IF([1]Relative!H5226="","-",[1]Relative!H5226)</f>
        <v>-</v>
      </c>
      <c r="C9" s="70" t="s">
        <v>14</v>
      </c>
      <c r="D9" s="71" t="s">
        <v>13</v>
      </c>
      <c r="E9" s="77" t="s">
        <v>29</v>
      </c>
      <c r="F9" s="77" t="s">
        <v>30</v>
      </c>
      <c r="G9" s="74" t="s">
        <v>13</v>
      </c>
      <c r="H9" s="86">
        <f>ENELMED!J9</f>
        <v>12</v>
      </c>
      <c r="I9" s="87" t="str">
        <f>IF(B9="-","-",[1]Relative!J5226)</f>
        <v>-</v>
      </c>
    </row>
    <row r="10" spans="1:9" x14ac:dyDescent="0.2">
      <c r="A10" s="72" t="str">
        <f>ENELMED!A10</f>
        <v>Sylwia Jaśkiewicz</v>
      </c>
      <c r="B10" s="72" t="str">
        <f>IF([1]Relative!H5227="","-",[1]Relative!H5227)</f>
        <v>Underweight</v>
      </c>
      <c r="C10" s="70" t="s">
        <v>26</v>
      </c>
      <c r="D10" s="88" t="s">
        <v>89</v>
      </c>
      <c r="E10" s="74" t="s">
        <v>13</v>
      </c>
      <c r="F10" s="77" t="s">
        <v>33</v>
      </c>
      <c r="G10" s="74" t="s">
        <v>91</v>
      </c>
      <c r="H10" s="86">
        <f>ENELMED!J10</f>
        <v>10.6</v>
      </c>
      <c r="I10" s="87">
        <f>IF(B10="-","-",[1]Relative!J5227)</f>
        <v>7.3224455394420573E-3</v>
      </c>
    </row>
    <row r="11" spans="1:9" x14ac:dyDescent="0.2">
      <c r="A11" s="72" t="str">
        <f>ENELMED!A11</f>
        <v>Sylwia Jaśkiewicz</v>
      </c>
      <c r="B11" s="72" t="str">
        <f>IF([1]Relative!H5228="","-",[1]Relative!H5228)</f>
        <v>-</v>
      </c>
      <c r="C11" s="70" t="s">
        <v>14</v>
      </c>
      <c r="D11" s="88" t="s">
        <v>13</v>
      </c>
      <c r="E11" s="74" t="s">
        <v>33</v>
      </c>
      <c r="F11" s="77" t="s">
        <v>34</v>
      </c>
      <c r="G11" s="74" t="s">
        <v>13</v>
      </c>
      <c r="H11" s="86">
        <f>ENELMED!J11</f>
        <v>10.6</v>
      </c>
      <c r="I11" s="87" t="str">
        <f>IF(B11="-","-",[1]Relative!J5228)</f>
        <v>-</v>
      </c>
    </row>
    <row r="12" spans="1:9" x14ac:dyDescent="0.2">
      <c r="A12" s="72" t="str">
        <f>ENELMED!A12</f>
        <v>Sylwia Jaśkiewicz</v>
      </c>
      <c r="B12" s="72" t="str">
        <f>IF([1]Relative!H5229="","-",[1]Relative!H5229)</f>
        <v>-</v>
      </c>
      <c r="C12" s="70" t="s">
        <v>14</v>
      </c>
      <c r="D12" s="88" t="s">
        <v>13</v>
      </c>
      <c r="E12" s="74" t="s">
        <v>35</v>
      </c>
      <c r="F12" s="77" t="s">
        <v>36</v>
      </c>
      <c r="G12" s="74" t="s">
        <v>13</v>
      </c>
      <c r="H12" s="86">
        <f>ENELMED!J12</f>
        <v>10.4</v>
      </c>
      <c r="I12" s="87" t="str">
        <f>IF(B12="-","-",[1]Relative!J5229)</f>
        <v>-</v>
      </c>
    </row>
    <row r="13" spans="1:9" x14ac:dyDescent="0.2">
      <c r="A13" s="72" t="str">
        <f>ENELMED!A13</f>
        <v>Sylwia Jaśkiewicz</v>
      </c>
      <c r="B13" s="72" t="str">
        <f>IF([1]Relative!H5230="","-",[1]Relative!H5230)</f>
        <v>-</v>
      </c>
      <c r="C13" s="70" t="s">
        <v>14</v>
      </c>
      <c r="D13" s="88" t="s">
        <v>13</v>
      </c>
      <c r="E13" s="74" t="s">
        <v>37</v>
      </c>
      <c r="F13" s="77" t="s">
        <v>38</v>
      </c>
      <c r="G13" s="74" t="s">
        <v>13</v>
      </c>
      <c r="H13" s="86">
        <f>ENELMED!J13</f>
        <v>9.65</v>
      </c>
      <c r="I13" s="87" t="str">
        <f>IF(B13="-","-",[1]Relative!J5230)</f>
        <v>-</v>
      </c>
    </row>
    <row r="14" spans="1:9" x14ac:dyDescent="0.2">
      <c r="A14" s="72" t="str">
        <f>ENELMED!A14</f>
        <v>Sylwia Jaśkiewicz</v>
      </c>
      <c r="B14" s="72" t="str">
        <f>IF([1]Relative!H5231="","-",[1]Relative!H5231)</f>
        <v>-</v>
      </c>
      <c r="C14" s="70" t="s">
        <v>14</v>
      </c>
      <c r="D14" s="88" t="s">
        <v>13</v>
      </c>
      <c r="E14" s="74" t="s">
        <v>41</v>
      </c>
      <c r="F14" s="77" t="s">
        <v>42</v>
      </c>
      <c r="G14" s="74" t="s">
        <v>13</v>
      </c>
      <c r="H14" s="86">
        <f>ENELMED!J14</f>
        <v>9.8000000000000007</v>
      </c>
      <c r="I14" s="87" t="str">
        <f>IF(B14="-","-",[1]Relative!J5231)</f>
        <v>-</v>
      </c>
    </row>
    <row r="15" spans="1:9" x14ac:dyDescent="0.2">
      <c r="A15" s="72" t="str">
        <f>ENELMED!A15</f>
        <v>Sylwia Jaśkiewicz</v>
      </c>
      <c r="B15" s="72" t="str">
        <f>IF([1]Relative!H5232="","-",[1]Relative!H5232)</f>
        <v>-</v>
      </c>
      <c r="C15" s="70" t="s">
        <v>14</v>
      </c>
      <c r="D15" t="s">
        <v>13</v>
      </c>
      <c r="E15" s="37">
        <v>43297</v>
      </c>
      <c r="F15" s="37">
        <v>43298</v>
      </c>
      <c r="G15" t="s">
        <v>13</v>
      </c>
      <c r="H15" s="86">
        <f>ENELMED!J15</f>
        <v>9.4499999999999993</v>
      </c>
      <c r="I15" s="87" t="str">
        <f>IF(B15="-","-",[1]Relative!J5232)</f>
        <v>-</v>
      </c>
    </row>
    <row r="16" spans="1:9" x14ac:dyDescent="0.2">
      <c r="A16" s="72" t="str">
        <f>ENELMED!A16</f>
        <v>Sylwia Jaśkiewicz</v>
      </c>
      <c r="B16" s="72" t="str">
        <f>IF([1]Relative!H5233="","-",[1]Relative!H5233)</f>
        <v>Neutral</v>
      </c>
      <c r="C16" s="70" t="s">
        <v>43</v>
      </c>
      <c r="D16" s="88" t="s">
        <v>91</v>
      </c>
      <c r="E16" s="74" t="s">
        <v>13</v>
      </c>
      <c r="F16" s="77" t="s">
        <v>92</v>
      </c>
      <c r="G16" s="74" t="s">
        <v>94</v>
      </c>
      <c r="H16" s="86">
        <f>ENELMED!J16</f>
        <v>10</v>
      </c>
      <c r="I16" s="87" t="str">
        <f>IF(B16="-","-",[1]Relative!J5233)</f>
        <v>-</v>
      </c>
    </row>
    <row r="17" spans="1:9" x14ac:dyDescent="0.2">
      <c r="A17" s="72" t="str">
        <f>ENELMED!A17</f>
        <v>Sylwia Jaśkiewicz</v>
      </c>
      <c r="B17" s="72" t="str">
        <f>IF([1]Relative!H5234="","-",[1]Relative!H5234)</f>
        <v>-</v>
      </c>
      <c r="C17" s="70" t="s">
        <v>14</v>
      </c>
      <c r="D17" s="88" t="s">
        <v>13</v>
      </c>
      <c r="E17" s="74" t="s">
        <v>44</v>
      </c>
      <c r="F17" s="77" t="s">
        <v>45</v>
      </c>
      <c r="G17" s="74" t="s">
        <v>13</v>
      </c>
      <c r="H17" s="86">
        <f>ENELMED!J17</f>
        <v>9.8000000000000007</v>
      </c>
      <c r="I17" s="87" t="str">
        <f>IF(B17="-","-",[1]Relative!J5234)</f>
        <v>-</v>
      </c>
    </row>
    <row r="18" spans="1:9" x14ac:dyDescent="0.2">
      <c r="C18" s="70"/>
      <c r="D18" s="79"/>
      <c r="G18" s="79"/>
      <c r="H18" s="89"/>
      <c r="I18" s="90"/>
    </row>
    <row r="19" spans="1:9" x14ac:dyDescent="0.2">
      <c r="B19" s="83" t="s">
        <v>61</v>
      </c>
      <c r="C19" s="70"/>
      <c r="D19" s="79"/>
      <c r="G19" s="79"/>
      <c r="H19" s="89"/>
      <c r="I19" s="90"/>
    </row>
  </sheetData>
  <pageMargins left="0.75" right="0.75" top="1" bottom="1" header="0.5" footer="0.5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">
    <tabColor indexed="51"/>
  </sheetPr>
  <dimension ref="A1:L20"/>
  <sheetViews>
    <sheetView topLeftCell="A136" workbookViewId="0">
      <selection activeCell="A23" sqref="A23:XFD57"/>
    </sheetView>
  </sheetViews>
  <sheetFormatPr defaultRowHeight="12.75" x14ac:dyDescent="0.2"/>
  <cols>
    <col min="1" max="1" width="15.7109375" customWidth="1"/>
    <col min="2" max="2" width="17.85546875" customWidth="1"/>
    <col min="4" max="4" width="10.28515625" customWidth="1"/>
    <col min="5" max="6" width="15.85546875" customWidth="1"/>
    <col min="7" max="7" width="22.42578125" customWidth="1"/>
    <col min="8" max="8" width="13.28515625" customWidth="1"/>
    <col min="9" max="9" width="20.85546875" bestFit="1" customWidth="1"/>
    <col min="10" max="10" width="23.5703125" bestFit="1" customWidth="1"/>
    <col min="11" max="11" width="15.5703125" customWidth="1"/>
  </cols>
  <sheetData>
    <row r="1" spans="1:12" x14ac:dyDescent="0.2">
      <c r="A1" s="24" t="s">
        <v>0</v>
      </c>
      <c r="B1" s="24"/>
    </row>
    <row r="2" spans="1:12" x14ac:dyDescent="0.2">
      <c r="A2" s="26" t="s">
        <v>1</v>
      </c>
      <c r="B2" s="26" t="s">
        <v>2</v>
      </c>
      <c r="C2" s="26"/>
      <c r="D2" s="27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91"/>
    </row>
    <row r="3" spans="1:12" x14ac:dyDescent="0.2">
      <c r="A3" s="28" t="s">
        <v>95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92"/>
    </row>
    <row r="4" spans="1:12" x14ac:dyDescent="0.2">
      <c r="A4" t="s">
        <v>25</v>
      </c>
      <c r="B4" t="s">
        <v>123</v>
      </c>
      <c r="C4" t="s">
        <v>14</v>
      </c>
      <c r="D4" s="13" t="s">
        <v>13</v>
      </c>
      <c r="E4" s="13" t="s">
        <v>15</v>
      </c>
      <c r="F4" s="13" t="s">
        <v>16</v>
      </c>
      <c r="G4" s="13" t="s">
        <v>96</v>
      </c>
      <c r="H4" s="22" t="str">
        <f>IF([1]Absolute!I2592="","-",IF($B5="","-",[1]Absolute!I2592))</f>
        <v>-</v>
      </c>
      <c r="I4" s="22" t="str">
        <f>IF([1]Absolute!J2592="","-",IF($B5="","-",[1]Absolute!J2592))</f>
        <v>-</v>
      </c>
      <c r="J4" s="93">
        <f>[1]Absolute!K2592</f>
        <v>278.10000000000002</v>
      </c>
      <c r="K4" s="17">
        <f>[1]Absolute!L2592</f>
        <v>293.3</v>
      </c>
      <c r="L4" t="s">
        <v>14</v>
      </c>
    </row>
    <row r="5" spans="1:12" x14ac:dyDescent="0.2">
      <c r="A5" t="s">
        <v>25</v>
      </c>
      <c r="B5" t="str">
        <f>IF([1]Absolute!G2593="","-",[1]Absolute!G2593)</f>
        <v>-</v>
      </c>
      <c r="C5" t="s">
        <v>14</v>
      </c>
      <c r="D5" s="13" t="s">
        <v>13</v>
      </c>
      <c r="E5" s="13" t="s">
        <v>17</v>
      </c>
      <c r="F5" s="13" t="s">
        <v>18</v>
      </c>
      <c r="G5" s="13" t="s">
        <v>13</v>
      </c>
      <c r="H5" s="22" t="str">
        <f>IF([1]Absolute!I2593="","-",IF($B6="","-",[1]Absolute!I2593))</f>
        <v>-</v>
      </c>
      <c r="I5" s="22" t="str">
        <f>IF([1]Absolute!J2593="","-",IF($B6="","-",[1]Absolute!J2593))</f>
        <v>-</v>
      </c>
      <c r="J5" s="93">
        <f>[1]Absolute!K2593</f>
        <v>286.05</v>
      </c>
      <c r="K5" s="17">
        <f>[1]Absolute!L2593</f>
        <v>293.3</v>
      </c>
      <c r="L5" t="str">
        <f t="shared" ref="L5:L20" si="0">IF(K5&gt;K4,"↑",IF(K5=K4,"→","↓"))</f>
        <v>→</v>
      </c>
    </row>
    <row r="6" spans="1:12" x14ac:dyDescent="0.2">
      <c r="A6" t="s">
        <v>25</v>
      </c>
      <c r="B6" t="str">
        <f>IF([1]Absolute!G2594="","-",[1]Absolute!G2594)</f>
        <v>-</v>
      </c>
      <c r="C6" t="s">
        <v>14</v>
      </c>
      <c r="D6" s="13" t="s">
        <v>13</v>
      </c>
      <c r="E6" s="13" t="s">
        <v>97</v>
      </c>
      <c r="F6" s="13" t="s">
        <v>98</v>
      </c>
      <c r="G6" s="13" t="s">
        <v>13</v>
      </c>
      <c r="H6" s="22" t="str">
        <f>IF([1]Absolute!I2594="","-",IF($B7="","-",[1]Absolute!I2594))</f>
        <v>-</v>
      </c>
      <c r="I6" s="22" t="str">
        <f>IF([1]Absolute!J2594="","-",IF($B7="","-",[1]Absolute!J2594))</f>
        <v>-</v>
      </c>
      <c r="J6" s="93">
        <f>[1]Absolute!K2594</f>
        <v>276.89999999999998</v>
      </c>
      <c r="K6" s="17">
        <f>[1]Absolute!L2594</f>
        <v>293.3</v>
      </c>
      <c r="L6" t="str">
        <f t="shared" si="0"/>
        <v>→</v>
      </c>
    </row>
    <row r="7" spans="1:12" x14ac:dyDescent="0.2">
      <c r="A7" t="s">
        <v>25</v>
      </c>
      <c r="B7" t="str">
        <f>IF([1]Absolute!G2595="","-",[1]Absolute!G2595)</f>
        <v>-</v>
      </c>
      <c r="C7" t="s">
        <v>14</v>
      </c>
      <c r="D7" s="13" t="s">
        <v>13</v>
      </c>
      <c r="E7" s="13" t="s">
        <v>21</v>
      </c>
      <c r="F7" s="13" t="s">
        <v>22</v>
      </c>
      <c r="G7" s="13" t="s">
        <v>13</v>
      </c>
      <c r="H7" s="22" t="str">
        <f>IF([1]Absolute!I2595="","-",IF($B8="","-",[1]Absolute!I2595))</f>
        <v>-</v>
      </c>
      <c r="I7" s="22" t="str">
        <f>IF([1]Absolute!J2595="","-",IF($B8="","-",[1]Absolute!J2595))</f>
        <v>-</v>
      </c>
      <c r="J7" s="93">
        <f>[1]Absolute!K2595</f>
        <v>275.95</v>
      </c>
      <c r="K7" s="17">
        <f>[1]Absolute!L2595</f>
        <v>293.3</v>
      </c>
      <c r="L7" t="str">
        <f t="shared" si="0"/>
        <v>→</v>
      </c>
    </row>
    <row r="8" spans="1:12" x14ac:dyDescent="0.2">
      <c r="A8" t="s">
        <v>25</v>
      </c>
      <c r="B8" t="str">
        <f>IF([1]Absolute!G2596="","-",[1]Absolute!G2596)</f>
        <v>Buy</v>
      </c>
      <c r="C8" t="s">
        <v>43</v>
      </c>
      <c r="D8" s="13" t="s">
        <v>96</v>
      </c>
      <c r="E8" s="13" t="s">
        <v>13</v>
      </c>
      <c r="F8" s="13" t="s">
        <v>99</v>
      </c>
      <c r="G8" s="13" t="s">
        <v>29</v>
      </c>
      <c r="H8" s="22">
        <f>IF([1]Absolute!I2596="","-",IF($B9="","-",[1]Absolute!I2596))</f>
        <v>0.14448669201520903</v>
      </c>
      <c r="I8" s="22">
        <f>IF([1]Absolute!J2596="","-",IF($B9="","-",[1]Absolute!J2596))</f>
        <v>0.12906935055408542</v>
      </c>
      <c r="J8" s="93">
        <f>[1]Absolute!K2596</f>
        <v>263</v>
      </c>
      <c r="K8" s="17">
        <f>[1]Absolute!L2596</f>
        <v>293.3</v>
      </c>
      <c r="L8" t="str">
        <f t="shared" si="0"/>
        <v>→</v>
      </c>
    </row>
    <row r="9" spans="1:12" x14ac:dyDescent="0.2">
      <c r="A9" t="s">
        <v>25</v>
      </c>
      <c r="B9" t="str">
        <f>IF([1]Absolute!G2597="","-",[1]Absolute!G2597)</f>
        <v>-</v>
      </c>
      <c r="C9" t="s">
        <v>14</v>
      </c>
      <c r="D9" s="13" t="s">
        <v>13</v>
      </c>
      <c r="E9" s="13" t="s">
        <v>23</v>
      </c>
      <c r="F9" s="13" t="s">
        <v>24</v>
      </c>
      <c r="G9" s="13" t="s">
        <v>13</v>
      </c>
      <c r="H9" s="22" t="str">
        <f>IF([1]Absolute!I2597="","-",IF($B10="","-",[1]Absolute!I2597))</f>
        <v>-</v>
      </c>
      <c r="I9" s="22" t="str">
        <f>IF([1]Absolute!J2597="","-",IF($B10="","-",[1]Absolute!J2597))</f>
        <v>-</v>
      </c>
      <c r="J9" s="93">
        <f>[1]Absolute!K2597</f>
        <v>282</v>
      </c>
      <c r="K9" s="17">
        <f>[1]Absolute!L2597</f>
        <v>314</v>
      </c>
      <c r="L9" t="str">
        <f t="shared" si="0"/>
        <v>↑</v>
      </c>
    </row>
    <row r="10" spans="1:12" x14ac:dyDescent="0.2">
      <c r="A10" t="s">
        <v>25</v>
      </c>
      <c r="B10" t="str">
        <f>IF([1]Absolute!G2598="","-",[1]Absolute!G2598)</f>
        <v>Hold</v>
      </c>
      <c r="C10" t="s">
        <v>26</v>
      </c>
      <c r="D10" s="13" t="s">
        <v>29</v>
      </c>
      <c r="E10" s="13" t="s">
        <v>13</v>
      </c>
      <c r="F10" s="13" t="s">
        <v>30</v>
      </c>
      <c r="G10" s="33">
        <f>D14</f>
        <v>43206</v>
      </c>
      <c r="H10" s="22">
        <f>IF([1]Absolute!I2598="","-",IF($B11="","-",[1]Absolute!I2598))</f>
        <v>-0.11627906976744184</v>
      </c>
      <c r="I10" s="22">
        <f>IF([1]Absolute!J2598="","-",IF($B11="","-",[1]Absolute!J2598))</f>
        <v>-4.8522472502920855E-2</v>
      </c>
      <c r="J10" s="93">
        <f>[1]Absolute!K2598</f>
        <v>301</v>
      </c>
      <c r="K10" s="17">
        <f>[1]Absolute!L2598</f>
        <v>314</v>
      </c>
      <c r="L10" t="str">
        <f t="shared" si="0"/>
        <v>→</v>
      </c>
    </row>
    <row r="11" spans="1:12" x14ac:dyDescent="0.2">
      <c r="A11" t="s">
        <v>25</v>
      </c>
      <c r="B11" t="str">
        <f>IF([1]Absolute!G2599="","-",[1]Absolute!G2599)</f>
        <v>-</v>
      </c>
      <c r="C11" t="s">
        <v>14</v>
      </c>
      <c r="D11" s="13" t="s">
        <v>13</v>
      </c>
      <c r="E11" s="13" t="s">
        <v>33</v>
      </c>
      <c r="F11" s="13" t="s">
        <v>34</v>
      </c>
      <c r="G11" s="13" t="s">
        <v>13</v>
      </c>
      <c r="H11" s="22" t="str">
        <f>IF([1]Absolute!I2599="","-",IF($B12="","-",[1]Absolute!I2599))</f>
        <v>-</v>
      </c>
      <c r="I11" s="22" t="str">
        <f>IF([1]Absolute!J2599="","-",IF($B12="","-",[1]Absolute!J2599))</f>
        <v>-</v>
      </c>
      <c r="J11" s="93">
        <f>[1]Absolute!K2599</f>
        <v>294</v>
      </c>
      <c r="K11" s="17">
        <f>[1]Absolute!L2599</f>
        <v>314</v>
      </c>
      <c r="L11" t="str">
        <f t="shared" si="0"/>
        <v>→</v>
      </c>
    </row>
    <row r="12" spans="1:12" x14ac:dyDescent="0.2">
      <c r="A12" t="s">
        <v>25</v>
      </c>
      <c r="B12" t="str">
        <f>IF([1]Absolute!G2600="","-",[1]Absolute!G2600)</f>
        <v>-</v>
      </c>
      <c r="C12" t="s">
        <v>14</v>
      </c>
      <c r="D12" s="13" t="s">
        <v>13</v>
      </c>
      <c r="E12" s="13" t="s">
        <v>79</v>
      </c>
      <c r="F12" s="13" t="s">
        <v>85</v>
      </c>
      <c r="G12" s="13" t="s">
        <v>13</v>
      </c>
      <c r="H12" s="22" t="str">
        <f>IF([1]Absolute!I2600="","-",IF($B13="","-",[1]Absolute!I2600))</f>
        <v>-</v>
      </c>
      <c r="I12" s="22" t="str">
        <f>IF([1]Absolute!J2600="","-",IF($B13="","-",[1]Absolute!J2600))</f>
        <v>-</v>
      </c>
      <c r="J12" s="93">
        <f>[1]Absolute!K2600</f>
        <v>264.5</v>
      </c>
      <c r="K12" s="17">
        <f>[1]Absolute!L2600</f>
        <v>302</v>
      </c>
      <c r="L12" t="str">
        <f t="shared" si="0"/>
        <v>↓</v>
      </c>
    </row>
    <row r="13" spans="1:12" x14ac:dyDescent="0.2">
      <c r="A13" t="s">
        <v>25</v>
      </c>
      <c r="B13" t="str">
        <f>IF([1]Absolute!G2601="","-",[1]Absolute!G2601)</f>
        <v>-</v>
      </c>
      <c r="C13" t="s">
        <v>14</v>
      </c>
      <c r="D13" s="13" t="s">
        <v>13</v>
      </c>
      <c r="E13" s="13" t="s">
        <v>35</v>
      </c>
      <c r="F13" s="13" t="s">
        <v>36</v>
      </c>
      <c r="G13" s="13" t="s">
        <v>13</v>
      </c>
      <c r="H13" s="22" t="str">
        <f>IF([1]Absolute!I2601="","-",IF($B14="","-",[1]Absolute!I2601))</f>
        <v>-</v>
      </c>
      <c r="I13" s="22" t="str">
        <f>IF([1]Absolute!J2601="","-",IF($B14="","-",[1]Absolute!J2601))</f>
        <v>-</v>
      </c>
      <c r="J13" s="93">
        <f>[1]Absolute!K2601</f>
        <v>261</v>
      </c>
      <c r="K13" s="17">
        <f>[1]Absolute!L2601</f>
        <v>302</v>
      </c>
      <c r="L13" t="str">
        <f t="shared" si="0"/>
        <v>→</v>
      </c>
    </row>
    <row r="14" spans="1:12" x14ac:dyDescent="0.2">
      <c r="A14" t="s">
        <v>25</v>
      </c>
      <c r="B14" t="str">
        <f>IF([1]Absolute!G2602="","-",[1]Absolute!G2602)</f>
        <v>Buy</v>
      </c>
      <c r="C14" t="s">
        <v>43</v>
      </c>
      <c r="D14" s="33">
        <v>43206</v>
      </c>
      <c r="E14" s="13" t="s">
        <v>13</v>
      </c>
      <c r="F14" s="13" t="s">
        <v>38</v>
      </c>
      <c r="G14" s="13" t="s">
        <v>100</v>
      </c>
      <c r="H14" s="22">
        <f>IF([1]Absolute!I2602="","-",IF($B15="","-",[1]Absolute!I2602))</f>
        <v>2.5225563909774262E-2</v>
      </c>
      <c r="I14" s="22">
        <f>IF([1]Absolute!J2602="","-",IF($B15="","-",[1]Absolute!J2602))</f>
        <v>3.8665756952019681E-2</v>
      </c>
      <c r="J14" s="93">
        <f>[1]Absolute!K2602</f>
        <v>266</v>
      </c>
      <c r="K14" s="17">
        <f>[1]Absolute!L2602</f>
        <v>302</v>
      </c>
      <c r="L14" t="str">
        <f t="shared" si="0"/>
        <v>→</v>
      </c>
    </row>
    <row r="15" spans="1:12" x14ac:dyDescent="0.2">
      <c r="A15" t="s">
        <v>25</v>
      </c>
      <c r="B15" t="str">
        <f>IF([1]Absolute!G2603="","-",[1]Absolute!G2603)</f>
        <v>-</v>
      </c>
      <c r="C15" t="s">
        <v>14</v>
      </c>
      <c r="D15" s="33" t="s">
        <v>13</v>
      </c>
      <c r="E15" s="13" t="s">
        <v>101</v>
      </c>
      <c r="F15" s="13" t="s">
        <v>102</v>
      </c>
      <c r="G15" s="13" t="s">
        <v>13</v>
      </c>
      <c r="H15" s="22" t="str">
        <f>IF([1]Absolute!I2603="","-",IF($B19="","-",[1]Absolute!I2603))</f>
        <v>-</v>
      </c>
      <c r="I15" s="22" t="str">
        <f>IF([1]Absolute!J2603="","-",IF($B19="","-",[1]Absolute!J2603))</f>
        <v>-</v>
      </c>
      <c r="J15" s="93">
        <f>[1]Absolute!K2603</f>
        <v>253</v>
      </c>
      <c r="K15" s="17">
        <f>[1]Absolute!L2603</f>
        <v>302</v>
      </c>
      <c r="L15" t="str">
        <f t="shared" si="0"/>
        <v>→</v>
      </c>
    </row>
    <row r="16" spans="1:12" x14ac:dyDescent="0.2">
      <c r="A16" t="s">
        <v>25</v>
      </c>
      <c r="B16" t="str">
        <f>IF([1]Absolute!G2604="","-",[1]Absolute!G2604)</f>
        <v>-</v>
      </c>
      <c r="C16" t="s">
        <v>14</v>
      </c>
      <c r="D16" s="33" t="s">
        <v>13</v>
      </c>
      <c r="E16" s="13" t="s">
        <v>41</v>
      </c>
      <c r="F16" s="13" t="s">
        <v>42</v>
      </c>
      <c r="G16" s="13" t="s">
        <v>13</v>
      </c>
      <c r="H16" s="22" t="str">
        <f>IF([1]Absolute!I2604="","-",IF($B21="","-",[1]Absolute!I2604))</f>
        <v>-</v>
      </c>
      <c r="I16" s="22" t="str">
        <f>IF([1]Absolute!J2604="","-",IF($B21="","-",[1]Absolute!J2604))</f>
        <v>-</v>
      </c>
      <c r="J16" s="93">
        <f>[1]Absolute!K2604</f>
        <v>234.5</v>
      </c>
      <c r="K16" s="17">
        <f>[1]Absolute!L2604</f>
        <v>302</v>
      </c>
      <c r="L16" t="str">
        <f t="shared" si="0"/>
        <v>→</v>
      </c>
    </row>
    <row r="17" spans="1:12" x14ac:dyDescent="0.2">
      <c r="A17" t="s">
        <v>25</v>
      </c>
      <c r="B17" t="str">
        <f>IF([1]Absolute!G2605="","-",[1]Absolute!G2605)</f>
        <v>-</v>
      </c>
      <c r="C17" t="s">
        <v>14</v>
      </c>
      <c r="D17" s="33" t="s">
        <v>13</v>
      </c>
      <c r="E17" s="13" t="s">
        <v>103</v>
      </c>
      <c r="F17" s="13" t="s">
        <v>104</v>
      </c>
      <c r="G17" s="13" t="s">
        <v>13</v>
      </c>
      <c r="H17" s="22" t="str">
        <f>IF([1]Absolute!I2605="","-",IF($B22="","-",[1]Absolute!I2605))</f>
        <v>-</v>
      </c>
      <c r="I17" s="22" t="str">
        <f>IF([1]Absolute!J2605="","-",IF($B22="","-",[1]Absolute!J2605))</f>
        <v>-</v>
      </c>
      <c r="J17" s="93">
        <f>[1]Absolute!K2605</f>
        <v>251</v>
      </c>
      <c r="K17" s="17">
        <f>[1]Absolute!L2605</f>
        <v>301.3</v>
      </c>
      <c r="L17" t="str">
        <f t="shared" si="0"/>
        <v>↓</v>
      </c>
    </row>
    <row r="18" spans="1:12" x14ac:dyDescent="0.2">
      <c r="A18" t="s">
        <v>25</v>
      </c>
      <c r="B18" t="str">
        <f>IF([1]Absolute!G2606="","-",[1]Absolute!G2606)</f>
        <v>-</v>
      </c>
      <c r="C18" t="s">
        <v>14</v>
      </c>
      <c r="D18" s="33" t="s">
        <v>13</v>
      </c>
      <c r="E18" s="37">
        <v>43297</v>
      </c>
      <c r="F18" s="37">
        <v>43298</v>
      </c>
      <c r="G18" s="13" t="s">
        <v>13</v>
      </c>
      <c r="H18" s="22" t="str">
        <f>IF([1]Absolute!I2606="","-",IF(#REF!="","-",[1]Absolute!I2606))</f>
        <v>-</v>
      </c>
      <c r="I18" s="22" t="str">
        <f>IF([1]Absolute!J2606="","-",IF(#REF!="","-",[1]Absolute!J2606))</f>
        <v>-</v>
      </c>
      <c r="J18" s="93">
        <f>[1]Absolute!K2606</f>
        <v>254</v>
      </c>
      <c r="K18" s="17">
        <f>[1]Absolute!L2606</f>
        <v>301.3</v>
      </c>
      <c r="L18" t="str">
        <f t="shared" si="0"/>
        <v>→</v>
      </c>
    </row>
    <row r="19" spans="1:12" x14ac:dyDescent="0.2">
      <c r="A19" t="s">
        <v>25</v>
      </c>
      <c r="B19" t="str">
        <f>IF([1]Absolute!G2607="","-",[1]Absolute!G2607)</f>
        <v>-</v>
      </c>
      <c r="C19" t="s">
        <v>14</v>
      </c>
      <c r="D19" s="33" t="s">
        <v>13</v>
      </c>
      <c r="E19" s="13" t="s">
        <v>92</v>
      </c>
      <c r="F19" s="13" t="s">
        <v>105</v>
      </c>
      <c r="G19" s="13" t="s">
        <v>13</v>
      </c>
      <c r="H19" s="22" t="str">
        <f>IF([1]Absolute!I2607="","-",IF(#REF!="","-",[1]Absolute!I2607))</f>
        <v>-</v>
      </c>
      <c r="I19" s="22" t="str">
        <f>IF([1]Absolute!J2607="","-",IF(#REF!="","-",[1]Absolute!J2607))</f>
        <v>-</v>
      </c>
      <c r="J19" s="93">
        <f>[1]Absolute!K2607</f>
        <v>265</v>
      </c>
      <c r="K19" s="17">
        <f>[1]Absolute!L2607</f>
        <v>301.3</v>
      </c>
      <c r="L19" t="str">
        <f t="shared" si="0"/>
        <v>→</v>
      </c>
    </row>
    <row r="20" spans="1:12" x14ac:dyDescent="0.2">
      <c r="A20" t="s">
        <v>25</v>
      </c>
      <c r="B20" t="str">
        <f>IF([1]Absolute!G2608="","-",[1]Absolute!G2608)</f>
        <v>-</v>
      </c>
      <c r="C20" t="s">
        <v>14</v>
      </c>
      <c r="D20" s="33" t="s">
        <v>13</v>
      </c>
      <c r="E20" s="13" t="s">
        <v>44</v>
      </c>
      <c r="F20" s="13" t="s">
        <v>45</v>
      </c>
      <c r="G20" s="13" t="s">
        <v>13</v>
      </c>
      <c r="H20" s="22" t="str">
        <f>IF([1]Absolute!I2608="","-",IF(#REF!="","-",[1]Absolute!I2608))</f>
        <v>-</v>
      </c>
      <c r="I20" s="22" t="str">
        <f>IF([1]Absolute!J2608="","-",IF(#REF!="","-",[1]Absolute!J2608))</f>
        <v>-</v>
      </c>
      <c r="J20" s="93">
        <f>[1]Absolute!K2608</f>
        <v>272</v>
      </c>
      <c r="K20" s="17">
        <f>[1]Absolute!L2608</f>
        <v>301.3</v>
      </c>
      <c r="L20" t="str">
        <f t="shared" si="0"/>
        <v>→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>
    <tabColor indexed="51"/>
  </sheetPr>
  <dimension ref="A1:J22"/>
  <sheetViews>
    <sheetView topLeftCell="A140" workbookViewId="0">
      <selection activeCell="A23" sqref="A23:XFD57"/>
    </sheetView>
  </sheetViews>
  <sheetFormatPr defaultRowHeight="12.75" x14ac:dyDescent="0.2"/>
  <cols>
    <col min="1" max="1" width="15.7109375" customWidth="1"/>
    <col min="2" max="2" width="27.7109375" customWidth="1"/>
    <col min="4" max="4" width="13.42578125" customWidth="1"/>
    <col min="5" max="6" width="18.7109375" customWidth="1"/>
    <col min="7" max="7" width="23.28515625" customWidth="1"/>
    <col min="8" max="8" width="21.85546875" customWidth="1"/>
    <col min="9" max="9" width="20.5703125" customWidth="1"/>
  </cols>
  <sheetData>
    <row r="1" spans="1:9" x14ac:dyDescent="0.2">
      <c r="A1" s="24" t="s">
        <v>62</v>
      </c>
      <c r="B1" s="24"/>
      <c r="C1" s="39"/>
      <c r="D1" s="39"/>
      <c r="E1" s="39"/>
      <c r="F1" s="39"/>
      <c r="G1" s="39"/>
      <c r="H1" s="24"/>
      <c r="I1" s="39"/>
    </row>
    <row r="2" spans="1:9" x14ac:dyDescent="0.2">
      <c r="A2" s="26" t="s">
        <v>1</v>
      </c>
      <c r="B2" s="26" t="s">
        <v>48</v>
      </c>
      <c r="C2" s="27"/>
      <c r="D2" s="27" t="s">
        <v>3</v>
      </c>
      <c r="E2" s="27" t="s">
        <v>4</v>
      </c>
      <c r="F2" s="27" t="s">
        <v>5</v>
      </c>
      <c r="G2" s="27" t="s">
        <v>6</v>
      </c>
      <c r="H2" s="26" t="s">
        <v>9</v>
      </c>
      <c r="I2" s="27" t="s">
        <v>8</v>
      </c>
    </row>
    <row r="3" spans="1:9" x14ac:dyDescent="0.2">
      <c r="A3" s="28" t="s">
        <v>106</v>
      </c>
      <c r="B3" s="28"/>
      <c r="C3" s="29"/>
      <c r="D3" s="29"/>
      <c r="E3" s="29"/>
      <c r="F3" s="29"/>
      <c r="G3" s="29"/>
      <c r="H3" s="28"/>
      <c r="I3" s="29"/>
    </row>
    <row r="4" spans="1:9" x14ac:dyDescent="0.2">
      <c r="A4" t="str">
        <f>InterCars!A4</f>
        <v>Sylwia Jaśkiewicz</v>
      </c>
      <c r="B4" t="s">
        <v>64</v>
      </c>
      <c r="C4" t="s">
        <v>43</v>
      </c>
      <c r="D4" s="13" t="s">
        <v>15</v>
      </c>
      <c r="E4" s="13" t="s">
        <v>13</v>
      </c>
      <c r="F4" s="13" t="s">
        <v>16</v>
      </c>
      <c r="G4" s="13" t="s">
        <v>15</v>
      </c>
      <c r="H4" s="93">
        <f>InterCars!J4</f>
        <v>278.10000000000002</v>
      </c>
      <c r="I4" s="22">
        <f>IF(B4="-","-",[1]Relative!J2589)</f>
        <v>2.5013071914949503E-2</v>
      </c>
    </row>
    <row r="5" spans="1:9" x14ac:dyDescent="0.2">
      <c r="A5" t="str">
        <f>InterCars!A5</f>
        <v>Sylwia Jaśkiewicz</v>
      </c>
      <c r="B5" t="str">
        <f>IF([1]Relative!H2590="","-",[1]Relative!H2590)</f>
        <v>-</v>
      </c>
      <c r="C5" t="s">
        <v>14</v>
      </c>
      <c r="D5" s="13" t="s">
        <v>13</v>
      </c>
      <c r="E5" s="13" t="s">
        <v>17</v>
      </c>
      <c r="F5" s="13" t="s">
        <v>18</v>
      </c>
      <c r="G5" s="13" t="s">
        <v>13</v>
      </c>
      <c r="H5" s="93">
        <f>InterCars!J5</f>
        <v>286.05</v>
      </c>
      <c r="I5" s="22" t="str">
        <f>IF(B5="-","-",[1]Relative!J2590)</f>
        <v>-</v>
      </c>
    </row>
    <row r="6" spans="1:9" x14ac:dyDescent="0.2">
      <c r="A6" t="str">
        <f>InterCars!A6</f>
        <v>Sylwia Jaśkiewicz</v>
      </c>
      <c r="B6" t="str">
        <f>IF([1]Relative!H2591="","-",[1]Relative!H2591)</f>
        <v>Neutral</v>
      </c>
      <c r="C6" t="s">
        <v>26</v>
      </c>
      <c r="D6" s="13" t="s">
        <v>97</v>
      </c>
      <c r="E6" s="13" t="s">
        <v>13</v>
      </c>
      <c r="F6" s="13" t="s">
        <v>98</v>
      </c>
      <c r="G6" s="13" t="s">
        <v>96</v>
      </c>
      <c r="H6" s="93">
        <f>InterCars!J6</f>
        <v>276.89999999999998</v>
      </c>
      <c r="I6" s="22">
        <f>IF(B6="-","-",[1]Relative!J2591)</f>
        <v>-6.0109933460808285E-2</v>
      </c>
    </row>
    <row r="7" spans="1:9" x14ac:dyDescent="0.2">
      <c r="A7" t="str">
        <f>InterCars!A7</f>
        <v>Sylwia Jaśkiewicz</v>
      </c>
      <c r="B7" t="str">
        <f>IF([1]Relative!H2592="","-",[1]Relative!H2592)</f>
        <v>-</v>
      </c>
      <c r="C7" t="s">
        <v>14</v>
      </c>
      <c r="D7" s="13" t="s">
        <v>13</v>
      </c>
      <c r="E7" s="13" t="s">
        <v>21</v>
      </c>
      <c r="F7" s="13" t="s">
        <v>22</v>
      </c>
      <c r="G7" s="13" t="s">
        <v>13</v>
      </c>
      <c r="H7" s="93">
        <f>InterCars!J7</f>
        <v>275.95</v>
      </c>
      <c r="I7" s="22" t="str">
        <f>IF(B7="-","-",[1]Relative!J2592)</f>
        <v>-</v>
      </c>
    </row>
    <row r="8" spans="1:9" x14ac:dyDescent="0.2">
      <c r="A8" t="str">
        <f>InterCars!A8</f>
        <v>Sylwia Jaśkiewicz</v>
      </c>
      <c r="B8" t="str">
        <f>IF([1]Relative!H2593="","-",[1]Relative!H2593)</f>
        <v>Overweight</v>
      </c>
      <c r="C8" t="s">
        <v>43</v>
      </c>
      <c r="D8" s="13" t="s">
        <v>96</v>
      </c>
      <c r="E8" s="13" t="s">
        <v>13</v>
      </c>
      <c r="F8" s="13" t="s">
        <v>99</v>
      </c>
      <c r="G8" s="13" t="s">
        <v>29</v>
      </c>
      <c r="H8" s="93">
        <f>InterCars!J8</f>
        <v>263</v>
      </c>
      <c r="I8" s="22">
        <f>IF(B8="-","-",[1]Relative!J2593)</f>
        <v>0.12906935055408542</v>
      </c>
    </row>
    <row r="9" spans="1:9" x14ac:dyDescent="0.2">
      <c r="A9" t="str">
        <f>InterCars!A9</f>
        <v>Sylwia Jaśkiewicz</v>
      </c>
      <c r="B9" t="str">
        <f>IF([1]Relative!H2594="","-",[1]Relative!H2594)</f>
        <v>-</v>
      </c>
      <c r="C9" t="s">
        <v>14</v>
      </c>
      <c r="D9" s="13" t="s">
        <v>13</v>
      </c>
      <c r="E9" s="13" t="str">
        <f>InterCars!E9</f>
        <v>10.12.2017</v>
      </c>
      <c r="F9" s="13" t="str">
        <f>InterCars!F9</f>
        <v>11.12.2017</v>
      </c>
      <c r="G9" s="13" t="s">
        <v>13</v>
      </c>
      <c r="H9" s="93">
        <f>InterCars!J9</f>
        <v>282</v>
      </c>
      <c r="I9" s="22" t="str">
        <f>IF(B9="-","-",[1]Relative!J2594)</f>
        <v>-</v>
      </c>
    </row>
    <row r="10" spans="1:9" x14ac:dyDescent="0.2">
      <c r="A10" t="str">
        <f>InterCars!A10</f>
        <v>Sylwia Jaśkiewicz</v>
      </c>
      <c r="B10" t="str">
        <f>IF([1]Relative!H2595="","-",[1]Relative!H2595)</f>
        <v>Neutral</v>
      </c>
      <c r="C10" t="s">
        <v>26</v>
      </c>
      <c r="D10" s="13" t="s">
        <v>29</v>
      </c>
      <c r="E10" s="13" t="s">
        <v>13</v>
      </c>
      <c r="F10" s="13" t="s">
        <v>30</v>
      </c>
      <c r="G10" s="33">
        <f>D14</f>
        <v>43206</v>
      </c>
      <c r="H10" s="93">
        <f>InterCars!J10</f>
        <v>301</v>
      </c>
      <c r="I10" s="22">
        <f>IF(B10="-","-",[1]Relative!J2595)</f>
        <v>-4.8522472502920855E-2</v>
      </c>
    </row>
    <row r="11" spans="1:9" x14ac:dyDescent="0.2">
      <c r="A11" t="str">
        <f>InterCars!A11</f>
        <v>Sylwia Jaśkiewicz</v>
      </c>
      <c r="B11" t="str">
        <f>IF([1]Relative!H2596="","-",[1]Relative!H2596)</f>
        <v>-</v>
      </c>
      <c r="C11" t="s">
        <v>14</v>
      </c>
      <c r="D11" s="13" t="s">
        <v>13</v>
      </c>
      <c r="E11" s="13" t="s">
        <v>33</v>
      </c>
      <c r="F11" s="13" t="s">
        <v>34</v>
      </c>
      <c r="G11" s="13" t="s">
        <v>13</v>
      </c>
      <c r="H11" s="93">
        <f>InterCars!J11</f>
        <v>294</v>
      </c>
      <c r="I11" s="22" t="str">
        <f>IF(B11="-","-",[1]Relative!J2596)</f>
        <v>-</v>
      </c>
    </row>
    <row r="12" spans="1:9" x14ac:dyDescent="0.2">
      <c r="A12" t="str">
        <f>InterCars!A12</f>
        <v>Sylwia Jaśkiewicz</v>
      </c>
      <c r="B12" t="str">
        <f>IF([1]Relative!H2597="","-",[1]Relative!H2597)</f>
        <v>-</v>
      </c>
      <c r="C12" t="s">
        <v>14</v>
      </c>
      <c r="D12" s="13" t="s">
        <v>13</v>
      </c>
      <c r="E12" s="13" t="s">
        <v>79</v>
      </c>
      <c r="F12" s="13" t="s">
        <v>85</v>
      </c>
      <c r="G12" s="13" t="s">
        <v>13</v>
      </c>
      <c r="H12" s="93">
        <f>InterCars!J12</f>
        <v>264.5</v>
      </c>
      <c r="I12" s="22" t="str">
        <f>IF(B12="-","-",[1]Relative!J2597)</f>
        <v>-</v>
      </c>
    </row>
    <row r="13" spans="1:9" x14ac:dyDescent="0.2">
      <c r="A13" t="str">
        <f>InterCars!A13</f>
        <v>Sylwia Jaśkiewicz</v>
      </c>
      <c r="B13" t="str">
        <f>IF([1]Relative!H2598="","-",[1]Relative!H2598)</f>
        <v>-</v>
      </c>
      <c r="C13" t="s">
        <v>14</v>
      </c>
      <c r="D13" s="13" t="s">
        <v>13</v>
      </c>
      <c r="E13" s="13" t="s">
        <v>35</v>
      </c>
      <c r="F13" s="13" t="s">
        <v>36</v>
      </c>
      <c r="G13" s="13" t="s">
        <v>13</v>
      </c>
      <c r="H13" s="93">
        <f>InterCars!J13</f>
        <v>261</v>
      </c>
      <c r="I13" s="22" t="str">
        <f>IF(B13="-","-",[1]Relative!J2598)</f>
        <v>-</v>
      </c>
    </row>
    <row r="14" spans="1:9" x14ac:dyDescent="0.2">
      <c r="A14" t="str">
        <f>InterCars!A14</f>
        <v>Sylwia Jaśkiewicz</v>
      </c>
      <c r="B14" t="str">
        <f>IF([1]Relative!H2599="","-",[1]Relative!H2599)</f>
        <v>Overweight</v>
      </c>
      <c r="C14" t="s">
        <v>43</v>
      </c>
      <c r="D14" s="33">
        <v>43206</v>
      </c>
      <c r="E14" s="13" t="s">
        <v>13</v>
      </c>
      <c r="F14" s="13" t="s">
        <v>38</v>
      </c>
      <c r="G14" s="13" t="s">
        <v>100</v>
      </c>
      <c r="H14" s="93">
        <f>InterCars!J14</f>
        <v>266</v>
      </c>
      <c r="I14" s="22">
        <f>IF(B14="-","-",[1]Relative!J2599)</f>
        <v>3.8665756952019681E-2</v>
      </c>
    </row>
    <row r="15" spans="1:9" x14ac:dyDescent="0.2">
      <c r="A15" t="str">
        <f>InterCars!A15</f>
        <v>Sylwia Jaśkiewicz</v>
      </c>
      <c r="B15" t="str">
        <f>IF([1]Relative!H2600="","-",[1]Relative!H2600)</f>
        <v>-</v>
      </c>
      <c r="C15" t="s">
        <v>14</v>
      </c>
      <c r="D15" s="33" t="s">
        <v>13</v>
      </c>
      <c r="E15" s="13" t="s">
        <v>101</v>
      </c>
      <c r="F15" s="13" t="s">
        <v>102</v>
      </c>
      <c r="G15" s="13" t="s">
        <v>13</v>
      </c>
      <c r="H15" s="93">
        <f>InterCars!J15</f>
        <v>253</v>
      </c>
      <c r="I15" s="22" t="str">
        <f>IF(B15="-","-",[1]Relative!J2600)</f>
        <v>-</v>
      </c>
    </row>
    <row r="16" spans="1:9" x14ac:dyDescent="0.2">
      <c r="A16" t="str">
        <f>InterCars!A16</f>
        <v>Sylwia Jaśkiewicz</v>
      </c>
      <c r="B16" t="str">
        <f>IF([1]Relative!H2601="","-",[1]Relative!H2601)</f>
        <v>-</v>
      </c>
      <c r="C16" t="s">
        <v>14</v>
      </c>
      <c r="D16" s="33" t="s">
        <v>13</v>
      </c>
      <c r="E16" s="13" t="s">
        <v>41</v>
      </c>
      <c r="F16" s="13" t="s">
        <v>42</v>
      </c>
      <c r="G16" s="13" t="s">
        <v>13</v>
      </c>
      <c r="H16" s="93">
        <f>InterCars!J16</f>
        <v>234.5</v>
      </c>
      <c r="I16" s="22" t="str">
        <f>IF(B16="-","-",[1]Relative!J2601)</f>
        <v>-</v>
      </c>
    </row>
    <row r="17" spans="1:10" x14ac:dyDescent="0.2">
      <c r="A17" t="str">
        <f>InterCars!A17</f>
        <v>Sylwia Jaśkiewicz</v>
      </c>
      <c r="B17" t="str">
        <f>IF([1]Relative!H2602="","-",[1]Relative!H2602)</f>
        <v>-</v>
      </c>
      <c r="C17" t="s">
        <v>14</v>
      </c>
      <c r="D17" s="33" t="s">
        <v>13</v>
      </c>
      <c r="E17" s="13" t="s">
        <v>103</v>
      </c>
      <c r="F17" s="13" t="s">
        <v>104</v>
      </c>
      <c r="G17" s="13" t="s">
        <v>13</v>
      </c>
      <c r="H17" s="93">
        <f>InterCars!J17</f>
        <v>251</v>
      </c>
      <c r="I17" s="22" t="str">
        <f>IF(B17="-","-",[1]Relative!J2602)</f>
        <v>-</v>
      </c>
    </row>
    <row r="18" spans="1:10" x14ac:dyDescent="0.2">
      <c r="A18" t="str">
        <f>InterCars!A18</f>
        <v>Sylwia Jaśkiewicz</v>
      </c>
      <c r="B18" t="str">
        <f>IF([1]Relative!H2603="","-",[1]Relative!H2603)</f>
        <v>-</v>
      </c>
      <c r="C18" t="s">
        <v>14</v>
      </c>
      <c r="D18" s="33" t="s">
        <v>13</v>
      </c>
      <c r="E18" s="37">
        <v>43297</v>
      </c>
      <c r="F18" s="37">
        <v>43298</v>
      </c>
      <c r="G18" s="13" t="s">
        <v>13</v>
      </c>
      <c r="H18" s="93">
        <f>InterCars!J18</f>
        <v>254</v>
      </c>
      <c r="I18" s="22" t="str">
        <f>IF(B18="-","-",[1]Relative!J2603)</f>
        <v>-</v>
      </c>
    </row>
    <row r="19" spans="1:10" x14ac:dyDescent="0.2">
      <c r="A19" t="str">
        <f>InterCars!A19</f>
        <v>Sylwia Jaśkiewicz</v>
      </c>
      <c r="B19" t="str">
        <f>IF([1]Relative!H2604="","-",[1]Relative!H2604)</f>
        <v>-</v>
      </c>
      <c r="C19" t="s">
        <v>14</v>
      </c>
      <c r="D19" s="33" t="s">
        <v>13</v>
      </c>
      <c r="E19" s="13" t="s">
        <v>107</v>
      </c>
      <c r="F19" s="13" t="s">
        <v>108</v>
      </c>
      <c r="G19" s="13" t="s">
        <v>13</v>
      </c>
      <c r="H19" s="93">
        <f>InterCars!J19</f>
        <v>265</v>
      </c>
      <c r="I19" s="22" t="str">
        <f>IF(B19="-","-",[1]Relative!J2604)</f>
        <v>-</v>
      </c>
    </row>
    <row r="20" spans="1:10" x14ac:dyDescent="0.2">
      <c r="A20" t="str">
        <f>InterCars!A20</f>
        <v>Sylwia Jaśkiewicz</v>
      </c>
      <c r="B20" t="str">
        <f>IF([1]Relative!H2605="","-",[1]Relative!H2605)</f>
        <v>-</v>
      </c>
      <c r="C20" t="s">
        <v>14</v>
      </c>
      <c r="D20" s="33" t="s">
        <v>13</v>
      </c>
      <c r="E20" s="13" t="s">
        <v>44</v>
      </c>
      <c r="F20" s="13" t="s">
        <v>45</v>
      </c>
      <c r="G20" s="13" t="s">
        <v>13</v>
      </c>
      <c r="H20" s="93">
        <f>InterCars!J20</f>
        <v>272</v>
      </c>
      <c r="I20" s="22" t="str">
        <f>IF(B20="-","-",[1]Relative!J2605)</f>
        <v>-</v>
      </c>
    </row>
    <row r="22" spans="1:10" x14ac:dyDescent="0.2">
      <c r="I22" s="13"/>
      <c r="J22" s="13"/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">
    <tabColor indexed="51"/>
  </sheetPr>
  <dimension ref="A1:L16"/>
  <sheetViews>
    <sheetView tabSelected="1" topLeftCell="A112" workbookViewId="0">
      <selection activeCell="A19" sqref="A19:XFD57"/>
    </sheetView>
  </sheetViews>
  <sheetFormatPr defaultRowHeight="12.75" x14ac:dyDescent="0.2"/>
  <cols>
    <col min="1" max="1" width="15.7109375" customWidth="1"/>
    <col min="2" max="2" width="19.7109375" customWidth="1"/>
    <col min="4" max="4" width="11.85546875" customWidth="1"/>
    <col min="5" max="6" width="16.28515625" customWidth="1"/>
    <col min="7" max="7" width="22.28515625" customWidth="1"/>
    <col min="8" max="8" width="13.28515625" customWidth="1"/>
    <col min="9" max="9" width="16.85546875" customWidth="1"/>
    <col min="10" max="10" width="23.5703125" customWidth="1"/>
    <col min="11" max="11" width="17.42578125" customWidth="1"/>
  </cols>
  <sheetData>
    <row r="1" spans="1:12" x14ac:dyDescent="0.2">
      <c r="A1" s="24" t="s">
        <v>0</v>
      </c>
      <c r="B1" s="24"/>
    </row>
    <row r="2" spans="1:12" x14ac:dyDescent="0.2">
      <c r="A2" s="26" t="s">
        <v>1</v>
      </c>
      <c r="B2" s="26" t="s">
        <v>2</v>
      </c>
      <c r="C2" s="26"/>
      <c r="D2" s="27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91"/>
    </row>
    <row r="3" spans="1:12" x14ac:dyDescent="0.2">
      <c r="A3" s="28" t="s">
        <v>109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92"/>
    </row>
    <row r="4" spans="1:12" x14ac:dyDescent="0.2">
      <c r="A4" s="13" t="s">
        <v>25</v>
      </c>
      <c r="B4" t="s">
        <v>123</v>
      </c>
      <c r="C4" t="s">
        <v>14</v>
      </c>
      <c r="D4" s="13" t="s">
        <v>13</v>
      </c>
      <c r="E4" s="13" t="s">
        <v>110</v>
      </c>
      <c r="F4" s="13" t="s">
        <v>111</v>
      </c>
      <c r="G4" s="13" t="s">
        <v>35</v>
      </c>
      <c r="H4" s="22" t="str">
        <f>IF([1]Absolute!I1727="","-",IF($B5="","-",[1]Absolute!I1727))</f>
        <v>-</v>
      </c>
      <c r="I4" s="22" t="str">
        <f>IF([1]Absolute!J1727="","-",IF($B5="","-",[1]Absolute!J1727))</f>
        <v>-</v>
      </c>
      <c r="J4" s="16">
        <f>[1]Absolute!K1727</f>
        <v>401.75</v>
      </c>
      <c r="K4" s="17">
        <f>[1]Absolute!L1727</f>
        <v>350</v>
      </c>
      <c r="L4" t="s">
        <v>26</v>
      </c>
    </row>
    <row r="5" spans="1:12" x14ac:dyDescent="0.2">
      <c r="A5" s="13" t="s">
        <v>25</v>
      </c>
      <c r="B5" t="str">
        <f>IF([1]Absolute!G1728="","-",[1]Absolute!G1728)</f>
        <v>-</v>
      </c>
      <c r="C5" t="s">
        <v>14</v>
      </c>
      <c r="D5" s="13" t="s">
        <v>13</v>
      </c>
      <c r="E5" s="13" t="s">
        <v>15</v>
      </c>
      <c r="F5" s="13" t="s">
        <v>16</v>
      </c>
      <c r="G5" s="13" t="s">
        <v>13</v>
      </c>
      <c r="H5" s="22" t="str">
        <f>IF([1]Absolute!I1728="","-",IF($B6="","-",[1]Absolute!I1728))</f>
        <v>-</v>
      </c>
      <c r="I5" s="22" t="str">
        <f>IF([1]Absolute!J1728="","-",IF($B6="","-",[1]Absolute!J1728))</f>
        <v>-</v>
      </c>
      <c r="J5" s="16">
        <f>[1]Absolute!K1728</f>
        <v>398.4</v>
      </c>
      <c r="K5" s="17">
        <f>[1]Absolute!L1728</f>
        <v>350</v>
      </c>
      <c r="L5" t="str">
        <f t="shared" ref="L5:L9" si="0">IF(K5&gt;K4,"↑",IF(K5=K4,"→","↓"))</f>
        <v>→</v>
      </c>
    </row>
    <row r="6" spans="1:12" x14ac:dyDescent="0.2">
      <c r="A6" s="13" t="s">
        <v>25</v>
      </c>
      <c r="B6" t="str">
        <f>IF([1]Absolute!G1729="","-",[1]Absolute!G1729)</f>
        <v>-</v>
      </c>
      <c r="C6" t="s">
        <v>14</v>
      </c>
      <c r="D6" s="13" t="s">
        <v>13</v>
      </c>
      <c r="E6" s="13" t="s">
        <v>17</v>
      </c>
      <c r="F6" s="13" t="s">
        <v>18</v>
      </c>
      <c r="G6" s="13" t="s">
        <v>13</v>
      </c>
      <c r="H6" s="22" t="str">
        <f>IF([1]Absolute!I1729="","-",IF($B7="","-",[1]Absolute!I1729))</f>
        <v>-</v>
      </c>
      <c r="I6" s="22" t="str">
        <f>IF([1]Absolute!J1729="","-",IF($B7="","-",[1]Absolute!J1729))</f>
        <v>-</v>
      </c>
      <c r="J6" s="16">
        <f>[1]Absolute!K1729</f>
        <v>402.5</v>
      </c>
      <c r="K6" s="17">
        <f>[1]Absolute!L1729</f>
        <v>350</v>
      </c>
      <c r="L6" t="str">
        <f t="shared" si="0"/>
        <v>→</v>
      </c>
    </row>
    <row r="7" spans="1:12" x14ac:dyDescent="0.2">
      <c r="A7" s="13" t="s">
        <v>25</v>
      </c>
      <c r="B7" t="str">
        <f>IF([1]Absolute!G1730="","-",[1]Absolute!G1730)</f>
        <v>-</v>
      </c>
      <c r="C7" t="s">
        <v>14</v>
      </c>
      <c r="D7" s="13" t="s">
        <v>13</v>
      </c>
      <c r="E7" s="13" t="s">
        <v>21</v>
      </c>
      <c r="F7" s="13" t="s">
        <v>22</v>
      </c>
      <c r="G7" s="13" t="s">
        <v>13</v>
      </c>
      <c r="H7" s="22" t="str">
        <f>IF([1]Absolute!I1730="","-",IF($B8="","-",[1]Absolute!I1730))</f>
        <v>-</v>
      </c>
      <c r="I7" s="22" t="str">
        <f>IF([1]Absolute!J1730="","-",IF($B8="","-",[1]Absolute!J1730))</f>
        <v>-</v>
      </c>
      <c r="J7" s="16">
        <f>[1]Absolute!K1730</f>
        <v>382.6</v>
      </c>
      <c r="K7" s="17">
        <f>[1]Absolute!L1730</f>
        <v>350</v>
      </c>
      <c r="L7" t="str">
        <f t="shared" si="0"/>
        <v>→</v>
      </c>
    </row>
    <row r="8" spans="1:12" x14ac:dyDescent="0.2">
      <c r="A8" s="13" t="s">
        <v>112</v>
      </c>
      <c r="B8" t="str">
        <f>IF([1]Absolute!G1731="","-",[1]Absolute!G1731)</f>
        <v>-</v>
      </c>
      <c r="C8" t="s">
        <v>14</v>
      </c>
      <c r="D8" s="13" t="s">
        <v>13</v>
      </c>
      <c r="E8" s="13" t="s">
        <v>23</v>
      </c>
      <c r="F8" s="13" t="s">
        <v>24</v>
      </c>
      <c r="G8" s="13" t="s">
        <v>13</v>
      </c>
      <c r="H8" s="22" t="str">
        <f>IF([1]Absolute!I1731="","-",IF($B9="","-",[1]Absolute!I1731))</f>
        <v>-</v>
      </c>
      <c r="I8" s="22" t="str">
        <f>IF([1]Absolute!J1731="","-",IF($B9="","-",[1]Absolute!J1731))</f>
        <v>-</v>
      </c>
      <c r="J8" s="16">
        <f>[1]Absolute!K1731</f>
        <v>388</v>
      </c>
      <c r="K8" s="17">
        <f>[1]Absolute!L1731</f>
        <v>403.5</v>
      </c>
      <c r="L8" t="str">
        <f t="shared" si="0"/>
        <v>↑</v>
      </c>
    </row>
    <row r="9" spans="1:12" x14ac:dyDescent="0.2">
      <c r="A9" s="13" t="s">
        <v>112</v>
      </c>
      <c r="B9" t="str">
        <f>IF([1]Absolute!G1732="","-",[1]Absolute!G1732)</f>
        <v>-</v>
      </c>
      <c r="C9" t="s">
        <v>14</v>
      </c>
      <c r="D9" s="13" t="s">
        <v>13</v>
      </c>
      <c r="E9" s="13" t="s">
        <v>29</v>
      </c>
      <c r="F9" s="13" t="s">
        <v>30</v>
      </c>
      <c r="G9" s="13" t="s">
        <v>13</v>
      </c>
      <c r="H9" s="22" t="str">
        <f>IF([1]Absolute!I1732="","-",IF($B10="","-",[1]Absolute!I1732))</f>
        <v>-</v>
      </c>
      <c r="I9" s="22" t="str">
        <f>IF([1]Absolute!J1732="","-",IF($B10="","-",[1]Absolute!J1732))</f>
        <v>-</v>
      </c>
      <c r="J9" s="16">
        <f>[1]Absolute!K1732</f>
        <v>411.5</v>
      </c>
      <c r="K9" s="17">
        <f>[1]Absolute!L1732</f>
        <v>403.5</v>
      </c>
      <c r="L9" t="str">
        <f t="shared" si="0"/>
        <v>→</v>
      </c>
    </row>
    <row r="10" spans="1:12" x14ac:dyDescent="0.2">
      <c r="A10" s="13" t="s">
        <v>112</v>
      </c>
      <c r="B10" t="str">
        <f>IF([1]Absolute!G1733="","-",[1]Absolute!G1733)</f>
        <v>-</v>
      </c>
      <c r="C10" t="s">
        <v>14</v>
      </c>
      <c r="D10" s="13" t="s">
        <v>13</v>
      </c>
      <c r="E10" s="13" t="s">
        <v>33</v>
      </c>
      <c r="F10" s="13" t="s">
        <v>34</v>
      </c>
      <c r="G10" s="13" t="s">
        <v>13</v>
      </c>
      <c r="H10" s="22" t="str">
        <f>IF([1]Absolute!I1733="","-",IF($B11="","-",[1]Absolute!I1733))</f>
        <v>-</v>
      </c>
      <c r="I10" s="22" t="str">
        <f>IF([1]Absolute!J1733="","-",IF($B11="","-",[1]Absolute!J1733))</f>
        <v>-</v>
      </c>
      <c r="J10" s="16">
        <f>[1]Absolute!K1733</f>
        <v>376.5</v>
      </c>
      <c r="K10" s="17">
        <f>[1]Absolute!L1733</f>
        <v>403.5</v>
      </c>
      <c r="L10" t="str">
        <f t="shared" ref="L10:L17" si="1">IF(K10&gt;K9,"↑",IF(K10=K9,"→","↓"))</f>
        <v>→</v>
      </c>
    </row>
    <row r="11" spans="1:12" x14ac:dyDescent="0.2">
      <c r="A11" s="13" t="s">
        <v>112</v>
      </c>
      <c r="B11" t="str">
        <f>IF([1]Absolute!G1734="","-",[1]Absolute!G1734)</f>
        <v>Hold</v>
      </c>
      <c r="C11" t="s">
        <v>14</v>
      </c>
      <c r="D11" s="13" t="s">
        <v>35</v>
      </c>
      <c r="E11" s="13" t="s">
        <v>13</v>
      </c>
      <c r="F11" s="13" t="s">
        <v>36</v>
      </c>
      <c r="G11" s="13" t="s">
        <v>113</v>
      </c>
      <c r="H11" s="22">
        <f>IF([1]Absolute!I1734="","-",IF($B12="","-",[1]Absolute!I1734))</f>
        <v>-1.4213483146067407E-2</v>
      </c>
      <c r="I11" s="22">
        <f>IF([1]Absolute!J1734="","-",IF($B12="","-",[1]Absolute!J1734))</f>
        <v>3.1485682821889904E-2</v>
      </c>
      <c r="J11" s="16">
        <f>[1]Absolute!K1734</f>
        <v>356</v>
      </c>
      <c r="K11" s="17">
        <f>[1]Absolute!L1734</f>
        <v>403.5</v>
      </c>
      <c r="L11" t="str">
        <f t="shared" si="1"/>
        <v>→</v>
      </c>
    </row>
    <row r="12" spans="1:12" x14ac:dyDescent="0.2">
      <c r="A12" s="13" t="s">
        <v>112</v>
      </c>
      <c r="B12" t="str">
        <f>IF([1]Absolute!G1735="","-",[1]Absolute!G1735)</f>
        <v>-</v>
      </c>
      <c r="C12" t="s">
        <v>14</v>
      </c>
      <c r="D12" s="13" t="s">
        <v>13</v>
      </c>
      <c r="E12" s="33">
        <v>43206</v>
      </c>
      <c r="F12" s="13" t="s">
        <v>38</v>
      </c>
      <c r="G12" s="13" t="s">
        <v>13</v>
      </c>
      <c r="H12" s="22" t="str">
        <f>IF([1]Absolute!I1735="","-",IF($B17="","-",[1]Absolute!I1735))</f>
        <v>-</v>
      </c>
      <c r="I12" s="22" t="str">
        <f>IF([1]Absolute!J1735="","-",IF($B17="","-",[1]Absolute!J1735))</f>
        <v>-</v>
      </c>
      <c r="J12" s="16">
        <f>[1]Absolute!K1735</f>
        <v>322</v>
      </c>
      <c r="K12" s="17">
        <f>[1]Absolute!L1735</f>
        <v>403.5</v>
      </c>
      <c r="L12" t="str">
        <f t="shared" si="1"/>
        <v>→</v>
      </c>
    </row>
    <row r="13" spans="1:12" x14ac:dyDescent="0.2">
      <c r="A13" s="13" t="s">
        <v>112</v>
      </c>
      <c r="B13" t="str">
        <f>IF([1]Absolute!G1736="","-",[1]Absolute!G1736)</f>
        <v>-</v>
      </c>
      <c r="C13" t="s">
        <v>14</v>
      </c>
      <c r="D13" s="13" t="s">
        <v>13</v>
      </c>
      <c r="E13" s="33" t="s">
        <v>41</v>
      </c>
      <c r="F13" s="13" t="s">
        <v>42</v>
      </c>
      <c r="G13" s="13" t="s">
        <v>13</v>
      </c>
      <c r="H13" s="22" t="str">
        <f>IF([1]Absolute!I1736="","-",IF($B18="","-",[1]Absolute!I1736))</f>
        <v>-</v>
      </c>
      <c r="I13" s="22" t="str">
        <f>IF([1]Absolute!J1736="","-",IF($B18="","-",[1]Absolute!J1736))</f>
        <v>-</v>
      </c>
      <c r="J13" s="16">
        <f>[1]Absolute!K1736</f>
        <v>363</v>
      </c>
      <c r="K13" s="17">
        <f>[1]Absolute!L1736</f>
        <v>403.5</v>
      </c>
      <c r="L13" t="str">
        <f t="shared" si="1"/>
        <v>→</v>
      </c>
    </row>
    <row r="14" spans="1:12" x14ac:dyDescent="0.2">
      <c r="A14" s="13" t="s">
        <v>112</v>
      </c>
      <c r="B14" t="str">
        <f>IF([1]Absolute!G1737="","-",[1]Absolute!G1737)</f>
        <v>-</v>
      </c>
      <c r="C14" t="s">
        <v>14</v>
      </c>
      <c r="D14" s="13" t="s">
        <v>13</v>
      </c>
      <c r="E14" s="33" t="s">
        <v>114</v>
      </c>
      <c r="F14" s="13" t="s">
        <v>115</v>
      </c>
      <c r="G14" s="13" t="s">
        <v>13</v>
      </c>
      <c r="H14" s="22" t="str">
        <f>IF([1]Absolute!I1737="","-",IF(#REF!="","-",[1]Absolute!I1737))</f>
        <v>-</v>
      </c>
      <c r="I14" s="22" t="str">
        <f>IF([1]Absolute!J1737="","-",IF(#REF!="","-",[1]Absolute!J1737))</f>
        <v>-</v>
      </c>
      <c r="J14" s="16">
        <f>[1]Absolute!K1737</f>
        <v>317.5</v>
      </c>
      <c r="K14" s="17">
        <f>[1]Absolute!L1737</f>
        <v>379.5</v>
      </c>
      <c r="L14" t="str">
        <f t="shared" si="1"/>
        <v>↓</v>
      </c>
    </row>
    <row r="15" spans="1:12" x14ac:dyDescent="0.2">
      <c r="A15" s="13" t="s">
        <v>112</v>
      </c>
      <c r="B15" t="str">
        <f>IF([1]Absolute!G1738="","-",[1]Absolute!G1738)</f>
        <v>-</v>
      </c>
      <c r="C15" t="s">
        <v>14</v>
      </c>
      <c r="D15" s="13" t="s">
        <v>13</v>
      </c>
      <c r="E15" s="33" t="s">
        <v>71</v>
      </c>
      <c r="F15" s="13" t="s">
        <v>72</v>
      </c>
      <c r="G15" s="13" t="s">
        <v>13</v>
      </c>
      <c r="H15" s="22" t="str">
        <f>IF([1]Absolute!I1738="","-",IF(#REF!="","-",[1]Absolute!I1738))</f>
        <v>-</v>
      </c>
      <c r="I15" s="22" t="str">
        <f>IF([1]Absolute!J1738="","-",IF(#REF!="","-",[1]Absolute!J1738))</f>
        <v>-</v>
      </c>
      <c r="J15" s="16">
        <f>[1]Absolute!K1738</f>
        <v>321</v>
      </c>
      <c r="K15" s="17">
        <f>[1]Absolute!L1738</f>
        <v>379.5</v>
      </c>
      <c r="L15" t="str">
        <f t="shared" si="1"/>
        <v>→</v>
      </c>
    </row>
    <row r="16" spans="1:12" x14ac:dyDescent="0.2">
      <c r="A16" s="13" t="s">
        <v>112</v>
      </c>
      <c r="B16" t="str">
        <f>IF([1]Absolute!G1739="","-",[1]Absolute!G1739)</f>
        <v>-</v>
      </c>
      <c r="C16" t="s">
        <v>14</v>
      </c>
      <c r="D16" s="13" t="s">
        <v>13</v>
      </c>
      <c r="E16" s="33" t="s">
        <v>44</v>
      </c>
      <c r="F16" s="13" t="s">
        <v>45</v>
      </c>
      <c r="G16" s="13" t="s">
        <v>13</v>
      </c>
      <c r="H16" s="22" t="str">
        <f>IF([1]Absolute!I1739="","-",IF(#REF!="","-",[1]Absolute!I1739))</f>
        <v>-</v>
      </c>
      <c r="I16" s="22" t="str">
        <f>IF([1]Absolute!J1739="","-",IF(#REF!="","-",[1]Absolute!J1739))</f>
        <v>-</v>
      </c>
      <c r="J16" s="16">
        <f>[1]Absolute!K1739</f>
        <v>327</v>
      </c>
      <c r="K16" s="17">
        <f>[1]Absolute!L1739</f>
        <v>379.5</v>
      </c>
      <c r="L16" t="str">
        <f t="shared" si="1"/>
        <v>→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>
    <tabColor indexed="51"/>
  </sheetPr>
  <dimension ref="A1:I16"/>
  <sheetViews>
    <sheetView topLeftCell="A109" workbookViewId="0">
      <selection activeCell="A19" sqref="A19:XFD57"/>
    </sheetView>
  </sheetViews>
  <sheetFormatPr defaultRowHeight="12.75" x14ac:dyDescent="0.2"/>
  <cols>
    <col min="1" max="1" width="15.7109375" customWidth="1"/>
    <col min="2" max="2" width="29.140625" customWidth="1"/>
    <col min="4" max="4" width="13.5703125" customWidth="1"/>
    <col min="5" max="5" width="15.7109375" bestFit="1" customWidth="1"/>
    <col min="6" max="6" width="15.7109375" customWidth="1"/>
    <col min="7" max="7" width="21.42578125" customWidth="1"/>
    <col min="8" max="8" width="24.5703125" customWidth="1"/>
    <col min="9" max="9" width="21" customWidth="1"/>
  </cols>
  <sheetData>
    <row r="1" spans="1:9" x14ac:dyDescent="0.2">
      <c r="A1" s="24" t="s">
        <v>62</v>
      </c>
      <c r="B1" s="24"/>
      <c r="C1" s="39"/>
      <c r="D1" s="39"/>
      <c r="E1" s="39"/>
      <c r="F1" s="39"/>
      <c r="G1" s="39"/>
      <c r="H1" s="24"/>
      <c r="I1" s="39"/>
    </row>
    <row r="2" spans="1:9" x14ac:dyDescent="0.2">
      <c r="A2" s="26" t="s">
        <v>1</v>
      </c>
      <c r="B2" s="26" t="s">
        <v>48</v>
      </c>
      <c r="C2" s="27"/>
      <c r="D2" s="27" t="s">
        <v>3</v>
      </c>
      <c r="E2" s="27" t="s">
        <v>4</v>
      </c>
      <c r="F2" s="27" t="s">
        <v>5</v>
      </c>
      <c r="G2" s="27" t="s">
        <v>6</v>
      </c>
      <c r="H2" s="26" t="s">
        <v>9</v>
      </c>
      <c r="I2" s="27" t="s">
        <v>8</v>
      </c>
    </row>
    <row r="3" spans="1:9" x14ac:dyDescent="0.2">
      <c r="A3" s="28" t="s">
        <v>109</v>
      </c>
      <c r="B3" s="28"/>
      <c r="C3" s="29"/>
      <c r="D3" s="29"/>
      <c r="E3" s="29"/>
      <c r="F3" s="29"/>
      <c r="G3" s="29"/>
      <c r="H3" s="28"/>
      <c r="I3" s="29"/>
    </row>
    <row r="4" spans="1:9" x14ac:dyDescent="0.2">
      <c r="A4" t="str">
        <f>Kety!A4</f>
        <v>Sylwia Jaśkiewicz</v>
      </c>
      <c r="B4" t="s">
        <v>64</v>
      </c>
      <c r="C4" t="s">
        <v>14</v>
      </c>
      <c r="D4" s="51" t="s">
        <v>110</v>
      </c>
      <c r="E4" s="51" t="s">
        <v>13</v>
      </c>
      <c r="F4" s="51" t="s">
        <v>111</v>
      </c>
      <c r="G4" s="51" t="s">
        <v>110</v>
      </c>
      <c r="H4" s="16">
        <f>Kety!J4</f>
        <v>401.75</v>
      </c>
      <c r="I4" s="59">
        <f>IF(B4="-","-",IF(B5="","-",[1]Relative!J1724))</f>
        <v>-3.0834778562619625E-2</v>
      </c>
    </row>
    <row r="5" spans="1:9" x14ac:dyDescent="0.2">
      <c r="A5" t="str">
        <f>Kety!A5</f>
        <v>Sylwia Jaśkiewicz</v>
      </c>
      <c r="B5" t="str">
        <f>IF([1]Relative!H1725="","-",[1]Relative!H1725)</f>
        <v>-</v>
      </c>
      <c r="C5" t="s">
        <v>14</v>
      </c>
      <c r="D5" s="51" t="s">
        <v>13</v>
      </c>
      <c r="E5" s="51" t="s">
        <v>15</v>
      </c>
      <c r="F5" s="51" t="s">
        <v>16</v>
      </c>
      <c r="G5" s="51" t="s">
        <v>13</v>
      </c>
      <c r="H5" s="16">
        <f>Kety!J5</f>
        <v>398.4</v>
      </c>
      <c r="I5" s="59" t="str">
        <f>IF(B5="-","-",IF(B6="","-",[1]Relative!J1725))</f>
        <v>-</v>
      </c>
    </row>
    <row r="6" spans="1:9" x14ac:dyDescent="0.2">
      <c r="A6" t="str">
        <f>Kety!A6</f>
        <v>Sylwia Jaśkiewicz</v>
      </c>
      <c r="B6" t="str">
        <f>IF([1]Relative!H1726="","-",[1]Relative!H1726)</f>
        <v>-</v>
      </c>
      <c r="C6" t="s">
        <v>14</v>
      </c>
      <c r="D6" s="51" t="s">
        <v>13</v>
      </c>
      <c r="E6" s="51" t="s">
        <v>17</v>
      </c>
      <c r="F6" s="51" t="s">
        <v>18</v>
      </c>
      <c r="G6" s="51" t="s">
        <v>13</v>
      </c>
      <c r="H6" s="16">
        <f>Kety!J6</f>
        <v>402.5</v>
      </c>
      <c r="I6" s="59" t="str">
        <f>IF(B6="-","-",IF(B7="","-",[1]Relative!J1726))</f>
        <v>-</v>
      </c>
    </row>
    <row r="7" spans="1:9" x14ac:dyDescent="0.2">
      <c r="A7" t="str">
        <f>Kety!A7</f>
        <v>Sylwia Jaśkiewicz</v>
      </c>
      <c r="B7" t="str">
        <f>IF([1]Relative!H1727="","-",[1]Relative!H1727)</f>
        <v>-</v>
      </c>
      <c r="C7" t="s">
        <v>14</v>
      </c>
      <c r="D7" s="51" t="s">
        <v>13</v>
      </c>
      <c r="E7" s="51" t="s">
        <v>21</v>
      </c>
      <c r="F7" s="51" t="s">
        <v>22</v>
      </c>
      <c r="G7" s="51" t="s">
        <v>13</v>
      </c>
      <c r="H7" s="16">
        <f>Kety!J7</f>
        <v>382.6</v>
      </c>
      <c r="I7" s="59" t="str">
        <f>IF(B7="-","-",IF(B8="","-",[1]Relative!J1727))</f>
        <v>-</v>
      </c>
    </row>
    <row r="8" spans="1:9" x14ac:dyDescent="0.2">
      <c r="A8" t="str">
        <f>Kety!A8</f>
        <v>Wojciech Romanowski</v>
      </c>
      <c r="B8" t="str">
        <f>IF([1]Relative!H1728="","-",[1]Relative!H1728)</f>
        <v>Overweight</v>
      </c>
      <c r="C8" t="s">
        <v>43</v>
      </c>
      <c r="D8" s="51" t="s">
        <v>23</v>
      </c>
      <c r="E8" s="51" t="s">
        <v>13</v>
      </c>
      <c r="F8" s="51" t="s">
        <v>24</v>
      </c>
      <c r="G8" s="94">
        <f>D12</f>
        <v>43206</v>
      </c>
      <c r="H8" s="16">
        <f>Kety!J8</f>
        <v>388</v>
      </c>
      <c r="I8" s="59">
        <f>IF(B8="-","-",IF(B9="","-",[1]Relative!J1728))</f>
        <v>-0.14027403530085703</v>
      </c>
    </row>
    <row r="9" spans="1:9" x14ac:dyDescent="0.2">
      <c r="A9" t="str">
        <f>Kety!A9</f>
        <v>Wojciech Romanowski</v>
      </c>
      <c r="B9" t="str">
        <f>IF([1]Relative!H1729="","-",[1]Relative!H1729)</f>
        <v>-</v>
      </c>
      <c r="C9" t="s">
        <v>14</v>
      </c>
      <c r="D9" s="51" t="s">
        <v>13</v>
      </c>
      <c r="E9" s="51" t="s">
        <v>29</v>
      </c>
      <c r="F9" s="51" t="s">
        <v>30</v>
      </c>
      <c r="G9" s="51" t="s">
        <v>13</v>
      </c>
      <c r="H9" s="16">
        <f>Kety!J9</f>
        <v>411.5</v>
      </c>
      <c r="I9" s="59" t="str">
        <f>IF(B9="-","-",IF(#REF!="","-",[1]Relative!J1729))</f>
        <v>-</v>
      </c>
    </row>
    <row r="10" spans="1:9" x14ac:dyDescent="0.2">
      <c r="A10" t="str">
        <f>Kety!A10</f>
        <v>Wojciech Romanowski</v>
      </c>
      <c r="B10" t="str">
        <f>IF([1]Relative!H1730="","-",[1]Relative!H1730)</f>
        <v>-</v>
      </c>
      <c r="C10" t="s">
        <v>14</v>
      </c>
      <c r="D10" s="51" t="s">
        <v>13</v>
      </c>
      <c r="E10" s="51" t="s">
        <v>33</v>
      </c>
      <c r="F10" s="51" t="s">
        <v>34</v>
      </c>
      <c r="G10" s="51" t="s">
        <v>13</v>
      </c>
      <c r="H10" s="16">
        <f>Kety!J10</f>
        <v>376.5</v>
      </c>
      <c r="I10" s="59" t="str">
        <f>IF(B10="-","-",IF(#REF!="","-",[1]Relative!J1730))</f>
        <v>-</v>
      </c>
    </row>
    <row r="11" spans="1:9" x14ac:dyDescent="0.2">
      <c r="A11" t="str">
        <f>Kety!A11</f>
        <v>Wojciech Romanowski</v>
      </c>
      <c r="B11" t="str">
        <f>IF([1]Relative!H1731="","-",[1]Relative!H1731)</f>
        <v>-</v>
      </c>
      <c r="C11" t="s">
        <v>14</v>
      </c>
      <c r="D11" s="51" t="s">
        <v>13</v>
      </c>
      <c r="E11" s="51" t="s">
        <v>35</v>
      </c>
      <c r="F11" s="51" t="s">
        <v>36</v>
      </c>
      <c r="G11" s="51" t="s">
        <v>13</v>
      </c>
      <c r="H11" s="16">
        <f>Kety!J11</f>
        <v>356</v>
      </c>
      <c r="I11" s="59" t="str">
        <f>IF(B11="-","-",IF(#REF!="","-",[1]Relative!J1731))</f>
        <v>-</v>
      </c>
    </row>
    <row r="12" spans="1:9" x14ac:dyDescent="0.2">
      <c r="A12" t="str">
        <f>Kety!A12</f>
        <v>Wojciech Romanowski</v>
      </c>
      <c r="B12" t="str">
        <f>IF([1]Relative!H1732="","-",[1]Relative!H1732)</f>
        <v>Neutral</v>
      </c>
      <c r="C12" t="s">
        <v>26</v>
      </c>
      <c r="D12" s="94">
        <v>43206</v>
      </c>
      <c r="E12" s="51" t="s">
        <v>13</v>
      </c>
      <c r="F12" s="51" t="s">
        <v>38</v>
      </c>
      <c r="G12" s="51" t="s">
        <v>100</v>
      </c>
      <c r="H12" s="16">
        <f>Kety!J12</f>
        <v>322</v>
      </c>
      <c r="I12" s="59" t="e">
        <f>IF(B12="-","-",IF(#REF!="","-",[1]Relative!J1732))</f>
        <v>#REF!</v>
      </c>
    </row>
    <row r="13" spans="1:9" x14ac:dyDescent="0.2">
      <c r="A13" t="str">
        <f>Kety!A13</f>
        <v>Wojciech Romanowski</v>
      </c>
      <c r="B13" t="str">
        <f>IF([1]Relative!H1733="","-",[1]Relative!H1733)</f>
        <v>-</v>
      </c>
      <c r="C13" t="s">
        <v>14</v>
      </c>
      <c r="D13" s="94" t="s">
        <v>13</v>
      </c>
      <c r="E13" s="51" t="s">
        <v>41</v>
      </c>
      <c r="F13" s="51" t="s">
        <v>42</v>
      </c>
      <c r="G13" s="51" t="s">
        <v>13</v>
      </c>
      <c r="H13" s="16">
        <f>Kety!J13</f>
        <v>363</v>
      </c>
      <c r="I13" s="59" t="str">
        <f>IF(B13="-","-",IF(#REF!="","-",[1]Relative!J1733))</f>
        <v>-</v>
      </c>
    </row>
    <row r="14" spans="1:9" x14ac:dyDescent="0.2">
      <c r="A14" t="str">
        <f>Kety!A14</f>
        <v>Wojciech Romanowski</v>
      </c>
      <c r="B14" t="str">
        <f>IF([1]Relative!H1734="","-",[1]Relative!H1734)</f>
        <v>-</v>
      </c>
      <c r="C14" t="s">
        <v>14</v>
      </c>
      <c r="D14" s="94" t="s">
        <v>13</v>
      </c>
      <c r="E14" s="51" t="s">
        <v>114</v>
      </c>
      <c r="F14" s="51" t="s">
        <v>115</v>
      </c>
      <c r="G14" s="51" t="s">
        <v>13</v>
      </c>
      <c r="H14" s="16">
        <f>Kety!J14</f>
        <v>317.5</v>
      </c>
      <c r="I14" s="59" t="str">
        <f>IF(B14="-","-",IF(#REF!="","-",[1]Relative!J1734))</f>
        <v>-</v>
      </c>
    </row>
    <row r="15" spans="1:9" x14ac:dyDescent="0.2">
      <c r="A15" t="str">
        <f>Kety!A15</f>
        <v>Wojciech Romanowski</v>
      </c>
      <c r="B15" t="str">
        <f>IF([1]Relative!H1735="","-",[1]Relative!H1735)</f>
        <v>-</v>
      </c>
      <c r="C15" t="s">
        <v>14</v>
      </c>
      <c r="D15" s="94" t="s">
        <v>13</v>
      </c>
      <c r="E15" s="51" t="s">
        <v>71</v>
      </c>
      <c r="F15" s="51" t="s">
        <v>72</v>
      </c>
      <c r="G15" s="51" t="s">
        <v>13</v>
      </c>
      <c r="H15" s="16">
        <f>Kety!J15</f>
        <v>321</v>
      </c>
      <c r="I15" s="59" t="str">
        <f>IF(B15="-","-",IF(#REF!="","-",[1]Relative!J1735))</f>
        <v>-</v>
      </c>
    </row>
    <row r="16" spans="1:9" x14ac:dyDescent="0.2">
      <c r="A16" t="str">
        <f>Kety!A16</f>
        <v>Wojciech Romanowski</v>
      </c>
      <c r="B16" t="str">
        <f>IF([1]Relative!H1736="","-",[1]Relative!H1736)</f>
        <v>-</v>
      </c>
      <c r="C16" t="s">
        <v>14</v>
      </c>
      <c r="D16" s="94" t="s">
        <v>13</v>
      </c>
      <c r="E16" s="51" t="s">
        <v>44</v>
      </c>
      <c r="F16" s="51" t="s">
        <v>45</v>
      </c>
      <c r="G16" s="51" t="s">
        <v>13</v>
      </c>
      <c r="H16" s="16">
        <f>Kety!J16</f>
        <v>327</v>
      </c>
      <c r="I16" s="59" t="str">
        <f>IF(B16="-","-",IF(#REF!="","-",[1]Relative!J1736))</f>
        <v>-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>
    <tabColor rgb="FFFFC000"/>
  </sheetPr>
  <dimension ref="A1:L20"/>
  <sheetViews>
    <sheetView topLeftCell="A111" zoomScaleNormal="100" workbookViewId="0">
      <selection activeCell="A21" sqref="A21:XFD57"/>
    </sheetView>
  </sheetViews>
  <sheetFormatPr defaultRowHeight="12.75" x14ac:dyDescent="0.2"/>
  <cols>
    <col min="1" max="1" width="15.7109375" customWidth="1"/>
    <col min="2" max="2" width="17.28515625" bestFit="1" customWidth="1"/>
    <col min="3" max="3" width="3.42578125" bestFit="1" customWidth="1"/>
    <col min="4" max="4" width="10.140625" bestFit="1" customWidth="1"/>
    <col min="5" max="6" width="16.140625" customWidth="1"/>
    <col min="7" max="7" width="22.28515625" bestFit="1" customWidth="1"/>
    <col min="8" max="8" width="12.7109375" bestFit="1" customWidth="1"/>
    <col min="9" max="9" width="20.85546875" bestFit="1" customWidth="1"/>
    <col min="10" max="10" width="23.5703125" bestFit="1" customWidth="1"/>
    <col min="11" max="11" width="15.5703125" bestFit="1" customWidth="1"/>
  </cols>
  <sheetData>
    <row r="1" spans="1:12" x14ac:dyDescent="0.2">
      <c r="A1" s="24" t="s">
        <v>0</v>
      </c>
      <c r="B1" s="24"/>
      <c r="D1" s="25"/>
      <c r="E1" s="25"/>
      <c r="F1" s="25"/>
      <c r="G1" s="25"/>
      <c r="H1" s="25"/>
      <c r="I1" s="25"/>
      <c r="L1" s="25"/>
    </row>
    <row r="2" spans="1:12" x14ac:dyDescent="0.2">
      <c r="A2" s="26" t="s">
        <v>1</v>
      </c>
      <c r="B2" s="26" t="s">
        <v>2</v>
      </c>
      <c r="C2" s="26"/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6" t="s">
        <v>9</v>
      </c>
      <c r="K2" s="26" t="s">
        <v>10</v>
      </c>
      <c r="L2" s="27"/>
    </row>
    <row r="3" spans="1:12" x14ac:dyDescent="0.2">
      <c r="A3" s="28" t="s">
        <v>116</v>
      </c>
      <c r="B3" s="28"/>
      <c r="C3" s="28"/>
      <c r="D3" s="29"/>
      <c r="E3" s="29"/>
      <c r="F3" s="29"/>
      <c r="G3" s="29"/>
      <c r="H3" s="29"/>
      <c r="I3" s="29"/>
      <c r="J3" s="28"/>
      <c r="K3" s="28"/>
      <c r="L3" s="29"/>
    </row>
    <row r="4" spans="1:12" x14ac:dyDescent="0.2">
      <c r="A4" s="2" t="s">
        <v>25</v>
      </c>
      <c r="B4" s="2" t="s">
        <v>73</v>
      </c>
      <c r="C4" s="2" t="s">
        <v>14</v>
      </c>
      <c r="D4" s="42" t="s">
        <v>13</v>
      </c>
      <c r="E4" s="44" t="s">
        <v>117</v>
      </c>
      <c r="F4" s="44" t="s">
        <v>118</v>
      </c>
      <c r="G4" s="44" t="s">
        <v>32</v>
      </c>
      <c r="H4" s="48" t="str">
        <f>IF([1]Absolute!I2740="","-",IF($B5="","-",[1]Absolute!I2740))</f>
        <v>-</v>
      </c>
      <c r="I4" s="48" t="str">
        <f>IF([1]Absolute!J2740="","-",IF($B5="","-",[1]Absolute!J2740))</f>
        <v>-</v>
      </c>
      <c r="J4" s="95">
        <f>[1]Absolute!K2740</f>
        <v>8696.65</v>
      </c>
      <c r="K4" s="96">
        <f>[1]Absolute!L2740</f>
        <v>7593.26</v>
      </c>
      <c r="L4" s="38" t="s">
        <v>26</v>
      </c>
    </row>
    <row r="5" spans="1:12" x14ac:dyDescent="0.2">
      <c r="A5" s="2" t="s">
        <v>25</v>
      </c>
      <c r="B5" s="2" t="str">
        <f>IF([1]Absolute!G2741="","-",[1]Absolute!G2741)</f>
        <v>-</v>
      </c>
      <c r="C5" s="2" t="s">
        <v>14</v>
      </c>
      <c r="D5" s="42" t="s">
        <v>13</v>
      </c>
      <c r="E5" s="44" t="s">
        <v>15</v>
      </c>
      <c r="F5" s="44" t="s">
        <v>16</v>
      </c>
      <c r="G5" s="44" t="s">
        <v>13</v>
      </c>
      <c r="H5" s="48" t="str">
        <f>IF([1]Absolute!I2741="","-",IF($B6="","-",[1]Absolute!I2741))</f>
        <v>-</v>
      </c>
      <c r="I5" s="48" t="str">
        <f>IF([1]Absolute!J2741="","-",IF($B6="","-",[1]Absolute!J2741))</f>
        <v>-</v>
      </c>
      <c r="J5" s="95">
        <f>[1]Absolute!K2741</f>
        <v>8575.65</v>
      </c>
      <c r="K5" s="96">
        <f>[1]Absolute!L2741</f>
        <v>7593.26</v>
      </c>
      <c r="L5" s="38" t="str">
        <f t="shared" ref="L5:L18" si="0">IF(K5&gt;K4,"↑",IF(K5=K4,"→","↓"))</f>
        <v>→</v>
      </c>
    </row>
    <row r="6" spans="1:12" x14ac:dyDescent="0.2">
      <c r="A6" s="2" t="s">
        <v>25</v>
      </c>
      <c r="B6" s="2" t="str">
        <f>IF([1]Absolute!G2742="","-",[1]Absolute!G2742)</f>
        <v>-</v>
      </c>
      <c r="C6" s="2" t="s">
        <v>14</v>
      </c>
      <c r="D6" s="42" t="s">
        <v>13</v>
      </c>
      <c r="E6" s="44" t="s">
        <v>17</v>
      </c>
      <c r="F6" s="44" t="s">
        <v>18</v>
      </c>
      <c r="G6" s="44" t="s">
        <v>13</v>
      </c>
      <c r="H6" s="48" t="str">
        <f>IF([1]Absolute!I2742="","-",IF($B7="","-",[1]Absolute!I2742))</f>
        <v>-</v>
      </c>
      <c r="I6" s="48" t="str">
        <f>IF([1]Absolute!J2742="","-",IF($B7="","-",[1]Absolute!J2742))</f>
        <v>-</v>
      </c>
      <c r="J6" s="95">
        <f>[1]Absolute!K2742</f>
        <v>8303.25</v>
      </c>
      <c r="K6" s="96">
        <f>[1]Absolute!L2742</f>
        <v>7593.26</v>
      </c>
      <c r="L6" s="38" t="str">
        <f t="shared" si="0"/>
        <v>→</v>
      </c>
    </row>
    <row r="7" spans="1:12" x14ac:dyDescent="0.2">
      <c r="A7" s="2" t="s">
        <v>25</v>
      </c>
      <c r="B7" s="2" t="str">
        <f>IF([1]Absolute!G2743="","-",[1]Absolute!G2743)</f>
        <v>-</v>
      </c>
      <c r="C7" s="2" t="s">
        <v>14</v>
      </c>
      <c r="D7" s="42" t="s">
        <v>13</v>
      </c>
      <c r="E7" s="44" t="s">
        <v>77</v>
      </c>
      <c r="F7" s="44" t="s">
        <v>119</v>
      </c>
      <c r="G7" s="44" t="s">
        <v>13</v>
      </c>
      <c r="H7" s="48" t="str">
        <f>IF([1]Absolute!I2743="","-",IF($B8="","-",[1]Absolute!I2743))</f>
        <v>-</v>
      </c>
      <c r="I7" s="48" t="str">
        <f>IF([1]Absolute!J2743="","-",IF($B8="","-",[1]Absolute!J2743))</f>
        <v>-</v>
      </c>
      <c r="J7" s="95">
        <f>[1]Absolute!K2743</f>
        <v>7992.45</v>
      </c>
      <c r="K7" s="96">
        <f>[1]Absolute!L2743</f>
        <v>8887</v>
      </c>
      <c r="L7" s="38" t="str">
        <f t="shared" si="0"/>
        <v>↑</v>
      </c>
    </row>
    <row r="8" spans="1:12" x14ac:dyDescent="0.2">
      <c r="A8" s="2" t="s">
        <v>25</v>
      </c>
      <c r="B8" s="2" t="str">
        <f>IF([1]Absolute!G2744="","-",[1]Absolute!G2744)</f>
        <v>-</v>
      </c>
      <c r="C8" s="2" t="s">
        <v>14</v>
      </c>
      <c r="D8" s="42" t="s">
        <v>13</v>
      </c>
      <c r="E8" s="44" t="s">
        <v>21</v>
      </c>
      <c r="F8" s="44" t="s">
        <v>22</v>
      </c>
      <c r="G8" s="44" t="s">
        <v>13</v>
      </c>
      <c r="H8" s="48" t="str">
        <f>IF([1]Absolute!I2744="","-",IF($B9="","-",[1]Absolute!I2744))</f>
        <v>-</v>
      </c>
      <c r="I8" s="48" t="str">
        <f>IF([1]Absolute!J2744="","-",IF($B9="","-",[1]Absolute!J2744))</f>
        <v>-</v>
      </c>
      <c r="J8" s="95">
        <f>[1]Absolute!K2744</f>
        <v>8080</v>
      </c>
      <c r="K8" s="96">
        <f>[1]Absolute!L2744</f>
        <v>8887</v>
      </c>
      <c r="L8" s="38" t="str">
        <f t="shared" si="0"/>
        <v>→</v>
      </c>
    </row>
    <row r="9" spans="1:12" x14ac:dyDescent="0.2">
      <c r="A9" s="2" t="s">
        <v>25</v>
      </c>
      <c r="B9" s="2" t="str">
        <f>IF([1]Absolute!G2745="","-",[1]Absolute!G2745)</f>
        <v>-</v>
      </c>
      <c r="C9" s="2" t="s">
        <v>14</v>
      </c>
      <c r="D9" s="42" t="s">
        <v>13</v>
      </c>
      <c r="E9" s="44" t="s">
        <v>23</v>
      </c>
      <c r="F9" s="44" t="s">
        <v>24</v>
      </c>
      <c r="G9" s="44" t="s">
        <v>13</v>
      </c>
      <c r="H9" s="48" t="str">
        <f>IF([1]Absolute!I2745="","-",IF($B10="","-",[1]Absolute!I2745))</f>
        <v>-</v>
      </c>
      <c r="I9" s="48" t="str">
        <f>IF([1]Absolute!J2745="","-",IF($B10="","-",[1]Absolute!J2745))</f>
        <v>-</v>
      </c>
      <c r="J9" s="95">
        <f>[1]Absolute!K2745</f>
        <v>8345.9</v>
      </c>
      <c r="K9" s="96">
        <f>[1]Absolute!L2745</f>
        <v>9355</v>
      </c>
      <c r="L9" s="38" t="str">
        <f t="shared" si="0"/>
        <v>↑</v>
      </c>
    </row>
    <row r="10" spans="1:12" x14ac:dyDescent="0.2">
      <c r="A10" s="2" t="s">
        <v>25</v>
      </c>
      <c r="B10" s="2" t="str">
        <f>IF([1]Absolute!G2746="","-",[1]Absolute!G2746)</f>
        <v>-</v>
      </c>
      <c r="C10" s="2" t="s">
        <v>14</v>
      </c>
      <c r="D10" s="42" t="s">
        <v>13</v>
      </c>
      <c r="E10" s="44" t="s">
        <v>29</v>
      </c>
      <c r="F10" s="44" t="s">
        <v>30</v>
      </c>
      <c r="G10" s="44" t="s">
        <v>13</v>
      </c>
      <c r="H10" s="48" t="str">
        <f>IF([1]Absolute!I2746="","-",IF($B11="","-",[1]Absolute!I2746))</f>
        <v>-</v>
      </c>
      <c r="I10" s="48" t="str">
        <f>IF([1]Absolute!J2746="","-",IF($B11="","-",[1]Absolute!J2746))</f>
        <v>-</v>
      </c>
      <c r="J10" s="95">
        <f>[1]Absolute!K2746</f>
        <v>9400</v>
      </c>
      <c r="K10" s="96">
        <f>[1]Absolute!L2746</f>
        <v>9355</v>
      </c>
      <c r="L10" s="38" t="str">
        <f t="shared" si="0"/>
        <v>→</v>
      </c>
    </row>
    <row r="11" spans="1:12" x14ac:dyDescent="0.2">
      <c r="A11" s="2" t="s">
        <v>25</v>
      </c>
      <c r="B11" s="2" t="str">
        <f>IF([1]Absolute!G2747="","-",[1]Absolute!G2747)</f>
        <v>Hold</v>
      </c>
      <c r="C11" s="2" t="s">
        <v>26</v>
      </c>
      <c r="D11" s="42" t="s">
        <v>32</v>
      </c>
      <c r="E11" s="44" t="s">
        <v>13</v>
      </c>
      <c r="F11" s="44" t="s">
        <v>120</v>
      </c>
      <c r="G11" s="44" t="s">
        <v>121</v>
      </c>
      <c r="H11" s="48">
        <f>IF([1]Absolute!I2747="","-",IF($B12="","-",[1]Absolute!I2747))</f>
        <v>-7.6142131979695438E-2</v>
      </c>
      <c r="I11" s="48">
        <f>IF([1]Absolute!J2747="","-",IF($B12="","-",[1]Absolute!J2747))</f>
        <v>2.743187679458714E-2</v>
      </c>
      <c r="J11" s="95">
        <f>[1]Absolute!K2747</f>
        <v>9850</v>
      </c>
      <c r="K11" s="96">
        <f>[1]Absolute!L2747</f>
        <v>9355</v>
      </c>
      <c r="L11" s="38" t="str">
        <f t="shared" si="0"/>
        <v>→</v>
      </c>
    </row>
    <row r="12" spans="1:12" x14ac:dyDescent="0.2">
      <c r="A12" s="2" t="s">
        <v>25</v>
      </c>
      <c r="B12" s="2" t="str">
        <f>IF([1]Absolute!G2748="","-",[1]Absolute!G2748)</f>
        <v>-</v>
      </c>
      <c r="C12" s="2" t="s">
        <v>14</v>
      </c>
      <c r="D12" s="42" t="s">
        <v>13</v>
      </c>
      <c r="E12" s="44" t="s">
        <v>33</v>
      </c>
      <c r="F12" s="44" t="s">
        <v>34</v>
      </c>
      <c r="G12" s="44" t="s">
        <v>13</v>
      </c>
      <c r="H12" s="48" t="str">
        <f>IF([1]Absolute!I2748="","-",IF(#REF!="","-",[1]Absolute!I2748))</f>
        <v>-</v>
      </c>
      <c r="I12" s="48" t="str">
        <f>IF([1]Absolute!J2748="","-",IF(#REF!="","-",[1]Absolute!J2748))</f>
        <v>-</v>
      </c>
      <c r="J12" s="95">
        <f>[1]Absolute!K2748</f>
        <v>9310</v>
      </c>
      <c r="K12" s="96">
        <f>[1]Absolute!L2748</f>
        <v>9355</v>
      </c>
      <c r="L12" s="38" t="str">
        <f t="shared" si="0"/>
        <v>→</v>
      </c>
    </row>
    <row r="13" spans="1:12" x14ac:dyDescent="0.2">
      <c r="A13" s="2" t="s">
        <v>25</v>
      </c>
      <c r="B13" s="2" t="str">
        <f>IF([1]Absolute!G2749="","-",[1]Absolute!G2749)</f>
        <v>-</v>
      </c>
      <c r="C13" s="2" t="s">
        <v>14</v>
      </c>
      <c r="D13" s="42" t="s">
        <v>13</v>
      </c>
      <c r="E13" s="44" t="s">
        <v>35</v>
      </c>
      <c r="F13" s="44" t="s">
        <v>36</v>
      </c>
      <c r="G13" s="44" t="s">
        <v>13</v>
      </c>
      <c r="H13" s="48" t="str">
        <f>IF([1]Absolute!I2749="","-",IF(#REF!="","-",[1]Absolute!I2749))</f>
        <v>-</v>
      </c>
      <c r="I13" s="48" t="str">
        <f>IF([1]Absolute!J2749="","-",IF(#REF!="","-",[1]Absolute!J2749))</f>
        <v>-</v>
      </c>
      <c r="J13" s="95">
        <f>[1]Absolute!K2749</f>
        <v>9300</v>
      </c>
      <c r="K13" s="96">
        <f>[1]Absolute!L2749</f>
        <v>9355</v>
      </c>
      <c r="L13" s="38" t="str">
        <f t="shared" si="0"/>
        <v>→</v>
      </c>
    </row>
    <row r="14" spans="1:12" x14ac:dyDescent="0.2">
      <c r="A14" s="2" t="s">
        <v>25</v>
      </c>
      <c r="B14" s="2" t="str">
        <f>IF([1]Absolute!G2750="","-",[1]Absolute!G2750)</f>
        <v>-</v>
      </c>
      <c r="C14" s="2" t="s">
        <v>14</v>
      </c>
      <c r="D14" s="42" t="s">
        <v>13</v>
      </c>
      <c r="E14" s="44" t="s">
        <v>37</v>
      </c>
      <c r="F14" s="44" t="s">
        <v>38</v>
      </c>
      <c r="G14" s="44" t="s">
        <v>13</v>
      </c>
      <c r="H14" s="48" t="str">
        <f>IF([1]Absolute!I2750="","-",IF(#REF!="","-",[1]Absolute!I2750))</f>
        <v>-</v>
      </c>
      <c r="I14" s="48" t="str">
        <f>IF([1]Absolute!J2750="","-",IF(#REF!="","-",[1]Absolute!J2750))</f>
        <v>-</v>
      </c>
      <c r="J14" s="95">
        <f>[1]Absolute!K2750</f>
        <v>8965</v>
      </c>
      <c r="K14" s="96">
        <f>[1]Absolute!L2750</f>
        <v>9355</v>
      </c>
      <c r="L14" s="38" t="str">
        <f t="shared" si="0"/>
        <v>→</v>
      </c>
    </row>
    <row r="15" spans="1:12" x14ac:dyDescent="0.2">
      <c r="A15" s="2" t="s">
        <v>25</v>
      </c>
      <c r="B15" s="2" t="str">
        <f>IF([1]Absolute!G2751="","-",[1]Absolute!G2751)</f>
        <v>-</v>
      </c>
      <c r="C15" s="2" t="s">
        <v>14</v>
      </c>
      <c r="D15" s="42" t="s">
        <v>13</v>
      </c>
      <c r="E15" s="44" t="s">
        <v>41</v>
      </c>
      <c r="F15" s="44" t="s">
        <v>42</v>
      </c>
      <c r="G15" s="44" t="s">
        <v>13</v>
      </c>
      <c r="H15" s="48" t="str">
        <f>IF([1]Absolute!I2751="","-",IF(#REF!="","-",[1]Absolute!I2751))</f>
        <v>-</v>
      </c>
      <c r="I15" s="48" t="str">
        <f>IF([1]Absolute!J2751="","-",IF(#REF!="","-",[1]Absolute!J2751))</f>
        <v>-</v>
      </c>
      <c r="J15" s="95">
        <f>[1]Absolute!K2751</f>
        <v>9365</v>
      </c>
      <c r="K15" s="96">
        <f>[1]Absolute!L2751</f>
        <v>9355</v>
      </c>
      <c r="L15" s="38" t="str">
        <f t="shared" si="0"/>
        <v>→</v>
      </c>
    </row>
    <row r="16" spans="1:12" x14ac:dyDescent="0.2">
      <c r="A16" s="2" t="s">
        <v>25</v>
      </c>
      <c r="B16" s="2" t="str">
        <f>IF([1]Absolute!G2752="","-",[1]Absolute!G2752)</f>
        <v>-</v>
      </c>
      <c r="C16" s="2" t="s">
        <v>14</v>
      </c>
      <c r="D16" s="42" t="s">
        <v>13</v>
      </c>
      <c r="E16" s="44" t="s">
        <v>104</v>
      </c>
      <c r="F16" s="44" t="s">
        <v>122</v>
      </c>
      <c r="G16" s="44" t="s">
        <v>13</v>
      </c>
      <c r="H16" s="48" t="str">
        <f>IF([1]Absolute!I2752="","-",IF(#REF!="","-",[1]Absolute!I2752))</f>
        <v>-</v>
      </c>
      <c r="I16" s="48" t="str">
        <f>IF([1]Absolute!J2752="","-",IF(#REF!="","-",[1]Absolute!J2752))</f>
        <v>-</v>
      </c>
      <c r="J16" s="95">
        <f>[1]Absolute!K2752</f>
        <v>8660</v>
      </c>
      <c r="K16" s="96">
        <f>[1]Absolute!L2752</f>
        <v>9588</v>
      </c>
      <c r="L16" s="38" t="str">
        <f t="shared" si="0"/>
        <v>↑</v>
      </c>
    </row>
    <row r="17" spans="1:12" x14ac:dyDescent="0.2">
      <c r="A17" s="2" t="s">
        <v>25</v>
      </c>
      <c r="B17" s="2" t="str">
        <f>IF([1]Absolute!G2753="","-",[1]Absolute!G2753)</f>
        <v>-</v>
      </c>
      <c r="C17" s="2" t="s">
        <v>14</v>
      </c>
      <c r="D17" s="42" t="s">
        <v>13</v>
      </c>
      <c r="E17" s="44" t="s">
        <v>71</v>
      </c>
      <c r="F17" s="44" t="s">
        <v>72</v>
      </c>
      <c r="G17" s="44" t="s">
        <v>13</v>
      </c>
      <c r="H17" s="48" t="str">
        <f>IF([1]Absolute!I2753="","-",IF(#REF!="","-",[1]Absolute!I2753))</f>
        <v>-</v>
      </c>
      <c r="I17" s="48" t="str">
        <f>IF([1]Absolute!J2753="","-",IF(#REF!="","-",[1]Absolute!J2753))</f>
        <v>-</v>
      </c>
      <c r="J17" s="95">
        <f>[1]Absolute!K2753</f>
        <v>9105</v>
      </c>
      <c r="K17" s="96">
        <f>[1]Absolute!L2753</f>
        <v>9588</v>
      </c>
      <c r="L17" s="38" t="str">
        <f t="shared" si="0"/>
        <v>→</v>
      </c>
    </row>
    <row r="18" spans="1:12" x14ac:dyDescent="0.2">
      <c r="A18" s="2" t="s">
        <v>25</v>
      </c>
      <c r="B18" s="2" t="str">
        <f>IF([1]Absolute!G2754="","-",[1]Absolute!G2754)</f>
        <v>-</v>
      </c>
      <c r="C18" s="2" t="s">
        <v>14</v>
      </c>
      <c r="D18" s="42" t="s">
        <v>13</v>
      </c>
      <c r="E18" s="44" t="s">
        <v>44</v>
      </c>
      <c r="F18" s="44" t="s">
        <v>45</v>
      </c>
      <c r="G18" s="44" t="s">
        <v>13</v>
      </c>
      <c r="H18" s="48" t="str">
        <f>IF([1]Absolute!I2754="","-",IF(#REF!="","-",[1]Absolute!I2754))</f>
        <v>-</v>
      </c>
      <c r="I18" s="48" t="str">
        <f>IF([1]Absolute!J2754="","-",IF(#REF!="","-",[1]Absolute!J2754))</f>
        <v>-</v>
      </c>
      <c r="J18" s="95">
        <f>[1]Absolute!K2754</f>
        <v>9100</v>
      </c>
      <c r="K18" s="96">
        <f>[1]Absolute!L2754</f>
        <v>9588</v>
      </c>
      <c r="L18" s="38" t="str">
        <f t="shared" si="0"/>
        <v>→</v>
      </c>
    </row>
    <row r="19" spans="1:12" x14ac:dyDescent="0.2">
      <c r="D19" s="18"/>
      <c r="E19" s="13"/>
      <c r="F19" s="13"/>
      <c r="G19" s="51"/>
      <c r="H19" s="97"/>
      <c r="I19" s="97"/>
      <c r="J19" s="98"/>
      <c r="K19" s="99"/>
    </row>
    <row r="20" spans="1:12" x14ac:dyDescent="0.2">
      <c r="D20" s="18"/>
      <c r="E20" s="13"/>
      <c r="F20" s="13"/>
      <c r="G20" s="51"/>
      <c r="H20" s="97"/>
      <c r="I20" s="97"/>
      <c r="J20" s="98"/>
      <c r="K20" s="99"/>
    </row>
  </sheetData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>
    <tabColor rgb="FFFFC000"/>
  </sheetPr>
  <dimension ref="A1:I20"/>
  <sheetViews>
    <sheetView topLeftCell="A112" workbookViewId="0">
      <selection activeCell="A21" sqref="A21:XFD57"/>
    </sheetView>
  </sheetViews>
  <sheetFormatPr defaultRowHeight="12.75" x14ac:dyDescent="0.2"/>
  <cols>
    <col min="1" max="1" width="15.7109375" customWidth="1"/>
    <col min="2" max="2" width="25.5703125" bestFit="1" customWidth="1"/>
    <col min="3" max="3" width="3.42578125" bestFit="1" customWidth="1"/>
    <col min="4" max="4" width="10.140625" bestFit="1" customWidth="1"/>
    <col min="5" max="5" width="15.7109375" bestFit="1" customWidth="1"/>
    <col min="6" max="6" width="15.7109375" customWidth="1"/>
    <col min="7" max="7" width="22.28515625" bestFit="1" customWidth="1"/>
    <col min="8" max="8" width="23.5703125" bestFit="1" customWidth="1"/>
    <col min="9" max="9" width="20.85546875" bestFit="1" customWidth="1"/>
  </cols>
  <sheetData>
    <row r="1" spans="1:9" x14ac:dyDescent="0.2">
      <c r="A1" s="24" t="s">
        <v>62</v>
      </c>
      <c r="B1" s="24"/>
      <c r="C1" s="39"/>
      <c r="D1" s="39"/>
      <c r="E1" s="39"/>
      <c r="F1" s="39"/>
      <c r="G1" s="39"/>
      <c r="H1" s="24"/>
      <c r="I1" s="39"/>
    </row>
    <row r="2" spans="1:9" x14ac:dyDescent="0.2">
      <c r="A2" s="26" t="s">
        <v>1</v>
      </c>
      <c r="B2" s="26" t="s">
        <v>48</v>
      </c>
      <c r="C2" s="27"/>
      <c r="D2" s="27" t="s">
        <v>3</v>
      </c>
      <c r="E2" s="27" t="s">
        <v>4</v>
      </c>
      <c r="F2" s="27" t="s">
        <v>5</v>
      </c>
      <c r="G2" s="27" t="s">
        <v>6</v>
      </c>
      <c r="H2" s="26" t="s">
        <v>9</v>
      </c>
      <c r="I2" s="27" t="s">
        <v>8</v>
      </c>
    </row>
    <row r="3" spans="1:9" x14ac:dyDescent="0.2">
      <c r="A3" s="28" t="s">
        <v>116</v>
      </c>
      <c r="B3" s="28"/>
      <c r="C3" s="29"/>
      <c r="D3" s="29"/>
      <c r="E3" s="29"/>
      <c r="F3" s="29"/>
      <c r="G3" s="29"/>
      <c r="H3" s="28"/>
      <c r="I3" s="29"/>
    </row>
    <row r="4" spans="1:9" x14ac:dyDescent="0.2">
      <c r="A4" s="38" t="str">
        <f>LPP!A4</f>
        <v>Sylwia Jaśkiewicz</v>
      </c>
      <c r="B4" s="38" t="s">
        <v>74</v>
      </c>
      <c r="C4" s="2" t="s">
        <v>14</v>
      </c>
      <c r="D4" s="42" t="s">
        <v>13</v>
      </c>
      <c r="E4" s="44" t="s">
        <v>117</v>
      </c>
      <c r="F4" s="44" t="s">
        <v>118</v>
      </c>
      <c r="G4" s="44" t="s">
        <v>32</v>
      </c>
      <c r="H4" s="95">
        <f>LPP!J4</f>
        <v>8696.65</v>
      </c>
      <c r="I4" s="48">
        <f>IF(B4="-","-",[1]Relative!J2737)</f>
        <v>0</v>
      </c>
    </row>
    <row r="5" spans="1:9" x14ac:dyDescent="0.2">
      <c r="A5" s="38" t="str">
        <f>LPP!A5</f>
        <v>Sylwia Jaśkiewicz</v>
      </c>
      <c r="B5" s="38" t="str">
        <f>IF([1]Relative!H2738="","-",[1]Relative!H2738)</f>
        <v>-</v>
      </c>
      <c r="C5" s="2" t="s">
        <v>14</v>
      </c>
      <c r="D5" s="42" t="s">
        <v>13</v>
      </c>
      <c r="E5" s="44" t="s">
        <v>15</v>
      </c>
      <c r="F5" s="44" t="s">
        <v>16</v>
      </c>
      <c r="G5" s="44" t="s">
        <v>13</v>
      </c>
      <c r="H5" s="95">
        <f>LPP!J5</f>
        <v>8575.65</v>
      </c>
      <c r="I5" s="48" t="str">
        <f>IF(B5="-","-",[1]Relative!J2738)</f>
        <v>-</v>
      </c>
    </row>
    <row r="6" spans="1:9" x14ac:dyDescent="0.2">
      <c r="A6" s="38" t="str">
        <f>LPP!A6</f>
        <v>Sylwia Jaśkiewicz</v>
      </c>
      <c r="B6" s="38" t="str">
        <f>IF([1]Relative!H2739="","-",[1]Relative!H2739)</f>
        <v>-</v>
      </c>
      <c r="C6" s="2" t="s">
        <v>14</v>
      </c>
      <c r="D6" s="42" t="s">
        <v>13</v>
      </c>
      <c r="E6" s="44" t="s">
        <v>17</v>
      </c>
      <c r="F6" s="44" t="s">
        <v>18</v>
      </c>
      <c r="G6" s="44" t="s">
        <v>13</v>
      </c>
      <c r="H6" s="95">
        <f>LPP!J6</f>
        <v>8303.25</v>
      </c>
      <c r="I6" s="48" t="str">
        <f>IF(B6="-","-",[1]Relative!J2739)</f>
        <v>-</v>
      </c>
    </row>
    <row r="7" spans="1:9" x14ac:dyDescent="0.2">
      <c r="A7" s="38" t="str">
        <f>LPP!A7</f>
        <v>Sylwia Jaśkiewicz</v>
      </c>
      <c r="B7" s="38" t="str">
        <f>IF([1]Relative!H2740="","-",[1]Relative!H2740)</f>
        <v>-</v>
      </c>
      <c r="C7" s="2" t="s">
        <v>14</v>
      </c>
      <c r="D7" s="42" t="s">
        <v>13</v>
      </c>
      <c r="E7" s="44" t="s">
        <v>77</v>
      </c>
      <c r="F7" s="44" t="s">
        <v>119</v>
      </c>
      <c r="G7" s="44" t="s">
        <v>13</v>
      </c>
      <c r="H7" s="95">
        <f>LPP!J7</f>
        <v>7992.45</v>
      </c>
      <c r="I7" s="48" t="str">
        <f>IF(B7="-","-",[1]Relative!J2740)</f>
        <v>-</v>
      </c>
    </row>
    <row r="8" spans="1:9" x14ac:dyDescent="0.2">
      <c r="A8" s="38" t="str">
        <f>LPP!A8</f>
        <v>Sylwia Jaśkiewicz</v>
      </c>
      <c r="B8" s="38" t="str">
        <f>IF([1]Relative!H2741="","-",[1]Relative!H2741)</f>
        <v>-</v>
      </c>
      <c r="C8" s="2" t="s">
        <v>14</v>
      </c>
      <c r="D8" s="42" t="s">
        <v>13</v>
      </c>
      <c r="E8" s="44" t="s">
        <v>21</v>
      </c>
      <c r="F8" s="44" t="s">
        <v>22</v>
      </c>
      <c r="G8" s="44" t="s">
        <v>13</v>
      </c>
      <c r="H8" s="95">
        <f>LPP!J8</f>
        <v>8080</v>
      </c>
      <c r="I8" s="48" t="str">
        <f>IF(B8="-","-",[1]Relative!J2741)</f>
        <v>-</v>
      </c>
    </row>
    <row r="9" spans="1:9" x14ac:dyDescent="0.2">
      <c r="A9" s="38" t="str">
        <f>LPP!A9</f>
        <v>Sylwia Jaśkiewicz</v>
      </c>
      <c r="B9" s="38" t="str">
        <f>IF([1]Relative!H2742="","-",[1]Relative!H2742)</f>
        <v>-</v>
      </c>
      <c r="C9" s="2" t="s">
        <v>14</v>
      </c>
      <c r="D9" s="42" t="s">
        <v>13</v>
      </c>
      <c r="E9" s="44" t="s">
        <v>23</v>
      </c>
      <c r="F9" s="44" t="s">
        <v>24</v>
      </c>
      <c r="G9" s="44" t="s">
        <v>13</v>
      </c>
      <c r="H9" s="95">
        <f>LPP!J9</f>
        <v>8345.9</v>
      </c>
      <c r="I9" s="48" t="str">
        <f>IF(B9="-","-",[1]Relative!J2742)</f>
        <v>-</v>
      </c>
    </row>
    <row r="10" spans="1:9" x14ac:dyDescent="0.2">
      <c r="A10" s="38" t="str">
        <f>LPP!A10</f>
        <v>Sylwia Jaśkiewicz</v>
      </c>
      <c r="B10" s="38" t="str">
        <f>IF([1]Relative!H2743="","-",[1]Relative!H2743)</f>
        <v>-</v>
      </c>
      <c r="C10" s="2" t="s">
        <v>14</v>
      </c>
      <c r="D10" s="42" t="s">
        <v>13</v>
      </c>
      <c r="E10" s="44" t="s">
        <v>29</v>
      </c>
      <c r="F10" s="44" t="s">
        <v>30</v>
      </c>
      <c r="G10" s="44" t="s">
        <v>13</v>
      </c>
      <c r="H10" s="95">
        <f>LPP!J10</f>
        <v>9400</v>
      </c>
      <c r="I10" s="48" t="str">
        <f>IF(B10="-","-",[1]Relative!J2743)</f>
        <v>-</v>
      </c>
    </row>
    <row r="11" spans="1:9" x14ac:dyDescent="0.2">
      <c r="A11" s="38" t="str">
        <f>LPP!A11</f>
        <v>Sylwia Jaśkiewicz</v>
      </c>
      <c r="B11" s="38" t="str">
        <f>IF([1]Relative!H2744="","-",[1]Relative!H2744)</f>
        <v>Underweight</v>
      </c>
      <c r="C11" s="2" t="s">
        <v>26</v>
      </c>
      <c r="D11" s="42" t="s">
        <v>32</v>
      </c>
      <c r="E11" s="44" t="s">
        <v>13</v>
      </c>
      <c r="F11" s="44" t="s">
        <v>120</v>
      </c>
      <c r="G11" s="44" t="s">
        <v>104</v>
      </c>
      <c r="H11" s="95">
        <f>LPP!J11</f>
        <v>9850</v>
      </c>
      <c r="I11" s="48">
        <f>IF(B11="-","-",[1]Relative!J2744)</f>
        <v>5.4219590641354509E-2</v>
      </c>
    </row>
    <row r="12" spans="1:9" x14ac:dyDescent="0.2">
      <c r="A12" s="38" t="str">
        <f>LPP!A12</f>
        <v>Sylwia Jaśkiewicz</v>
      </c>
      <c r="B12" s="38" t="str">
        <f>IF([1]Relative!H2745="","-",[1]Relative!H2745)</f>
        <v>-</v>
      </c>
      <c r="C12" s="2" t="s">
        <v>14</v>
      </c>
      <c r="D12" s="42" t="s">
        <v>13</v>
      </c>
      <c r="E12" s="44" t="s">
        <v>33</v>
      </c>
      <c r="F12" s="44" t="s">
        <v>34</v>
      </c>
      <c r="G12" s="44" t="s">
        <v>13</v>
      </c>
      <c r="H12" s="95">
        <f>LPP!J12</f>
        <v>9310</v>
      </c>
      <c r="I12" s="48" t="str">
        <f>IF(B12="-","-",[1]Relative!J2745)</f>
        <v>-</v>
      </c>
    </row>
    <row r="13" spans="1:9" x14ac:dyDescent="0.2">
      <c r="A13" s="38" t="str">
        <f>LPP!A13</f>
        <v>Sylwia Jaśkiewicz</v>
      </c>
      <c r="B13" s="38" t="str">
        <f>IF([1]Relative!H2746="","-",[1]Relative!H2746)</f>
        <v>-</v>
      </c>
      <c r="C13" s="2" t="s">
        <v>14</v>
      </c>
      <c r="D13" s="42" t="s">
        <v>13</v>
      </c>
      <c r="E13" s="44" t="s">
        <v>35</v>
      </c>
      <c r="F13" s="44" t="s">
        <v>36</v>
      </c>
      <c r="G13" s="44" t="s">
        <v>13</v>
      </c>
      <c r="H13" s="95">
        <f>LPP!J13</f>
        <v>9300</v>
      </c>
      <c r="I13" s="48" t="str">
        <f>IF(B13="-","-",[1]Relative!J2746)</f>
        <v>-</v>
      </c>
    </row>
    <row r="14" spans="1:9" x14ac:dyDescent="0.2">
      <c r="A14" s="38" t="str">
        <f>LPP!A14</f>
        <v>Sylwia Jaśkiewicz</v>
      </c>
      <c r="B14" s="38" t="str">
        <f>IF([1]Relative!H2747="","-",[1]Relative!H2747)</f>
        <v>-</v>
      </c>
      <c r="C14" s="2" t="s">
        <v>14</v>
      </c>
      <c r="D14" s="42" t="s">
        <v>13</v>
      </c>
      <c r="E14" s="44" t="s">
        <v>37</v>
      </c>
      <c r="F14" s="44" t="s">
        <v>38</v>
      </c>
      <c r="G14" s="44" t="s">
        <v>13</v>
      </c>
      <c r="H14" s="95">
        <f>LPP!J14</f>
        <v>8965</v>
      </c>
      <c r="I14" s="48" t="str">
        <f>IF(B14="-","-",[1]Relative!J2747)</f>
        <v>-</v>
      </c>
    </row>
    <row r="15" spans="1:9" x14ac:dyDescent="0.2">
      <c r="A15" s="38" t="str">
        <f>LPP!A15</f>
        <v>Sylwia Jaśkiewicz</v>
      </c>
      <c r="B15" s="38" t="str">
        <f>IF([1]Relative!H2748="","-",[1]Relative!H2748)</f>
        <v>-</v>
      </c>
      <c r="C15" s="2" t="s">
        <v>14</v>
      </c>
      <c r="D15" s="42" t="s">
        <v>13</v>
      </c>
      <c r="E15" s="44" t="s">
        <v>41</v>
      </c>
      <c r="F15" s="44" t="s">
        <v>42</v>
      </c>
      <c r="G15" s="44" t="s">
        <v>13</v>
      </c>
      <c r="H15" s="95">
        <f>LPP!J15</f>
        <v>9365</v>
      </c>
      <c r="I15" s="48" t="str">
        <f>IF(B15="-","-",[1]Relative!J2748)</f>
        <v>-</v>
      </c>
    </row>
    <row r="16" spans="1:9" x14ac:dyDescent="0.2">
      <c r="A16" s="38" t="str">
        <f>LPP!A16</f>
        <v>Sylwia Jaśkiewicz</v>
      </c>
      <c r="B16" s="38" t="str">
        <f>IF([1]Relative!H2749="","-",[1]Relative!H2749)</f>
        <v>Neutral</v>
      </c>
      <c r="C16" s="2" t="s">
        <v>43</v>
      </c>
      <c r="D16" s="42" t="s">
        <v>104</v>
      </c>
      <c r="E16" s="44" t="s">
        <v>13</v>
      </c>
      <c r="F16" s="44" t="s">
        <v>122</v>
      </c>
      <c r="G16" s="44" t="s">
        <v>124</v>
      </c>
      <c r="H16" s="95">
        <f>LPP!J16</f>
        <v>8660</v>
      </c>
      <c r="I16" s="48">
        <f>IF(B16="-","-",[1]Relative!J2749)</f>
        <v>-2.5409994354658516E-2</v>
      </c>
    </row>
    <row r="17" spans="1:9" x14ac:dyDescent="0.2">
      <c r="A17" s="38" t="str">
        <f>LPP!A17</f>
        <v>Sylwia Jaśkiewicz</v>
      </c>
      <c r="B17" s="38" t="str">
        <f>IF([1]Relative!H2750="","-",[1]Relative!H2750)</f>
        <v>-</v>
      </c>
      <c r="C17" s="2" t="s">
        <v>14</v>
      </c>
      <c r="D17" s="42" t="s">
        <v>13</v>
      </c>
      <c r="E17" s="44" t="s">
        <v>71</v>
      </c>
      <c r="F17" s="44" t="s">
        <v>72</v>
      </c>
      <c r="G17" s="44" t="s">
        <v>13</v>
      </c>
      <c r="H17" s="95">
        <f>LPP!J17</f>
        <v>9105</v>
      </c>
      <c r="I17" s="48" t="str">
        <f>IF(B17="-","-",[1]Relative!J2750)</f>
        <v>-</v>
      </c>
    </row>
    <row r="18" spans="1:9" x14ac:dyDescent="0.2">
      <c r="A18" s="38" t="str">
        <f>LPP!A18</f>
        <v>Sylwia Jaśkiewicz</v>
      </c>
      <c r="B18" s="38" t="str">
        <f>IF([1]Relative!H2751="","-",[1]Relative!H2751)</f>
        <v>-</v>
      </c>
      <c r="C18" s="2" t="s">
        <v>14</v>
      </c>
      <c r="D18" s="42" t="s">
        <v>13</v>
      </c>
      <c r="E18" s="44" t="s">
        <v>44</v>
      </c>
      <c r="F18" s="44" t="s">
        <v>45</v>
      </c>
      <c r="G18" s="44" t="s">
        <v>13</v>
      </c>
      <c r="H18" s="95">
        <f>LPP!J18</f>
        <v>9100</v>
      </c>
      <c r="I18" s="48" t="str">
        <f>IF(B18="-","-",[1]Relative!J2751)</f>
        <v>-</v>
      </c>
    </row>
    <row r="19" spans="1:9" x14ac:dyDescent="0.2">
      <c r="B19" s="100"/>
      <c r="C19" s="100"/>
      <c r="D19" s="101"/>
      <c r="E19" s="100"/>
      <c r="F19" s="100"/>
      <c r="G19" s="102"/>
      <c r="H19" s="103"/>
      <c r="I19" s="104"/>
    </row>
    <row r="20" spans="1:9" x14ac:dyDescent="0.2">
      <c r="B20" s="100"/>
      <c r="C20" s="100"/>
      <c r="D20" s="101"/>
      <c r="E20" s="100"/>
      <c r="F20" s="100"/>
      <c r="G20" s="102"/>
      <c r="H20" s="103"/>
      <c r="I20" s="104"/>
    </row>
  </sheetData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6">
    <tabColor rgb="FFFFC000"/>
    <pageSetUpPr fitToPage="1"/>
  </sheetPr>
  <dimension ref="A1:L76"/>
  <sheetViews>
    <sheetView topLeftCell="A37" workbookViewId="0">
      <selection activeCell="A19" sqref="A19:XFD57"/>
    </sheetView>
  </sheetViews>
  <sheetFormatPr defaultRowHeight="12.75" x14ac:dyDescent="0.2"/>
  <cols>
    <col min="1" max="1" width="15.7109375" customWidth="1"/>
    <col min="2" max="2" width="17.28515625" bestFit="1" customWidth="1"/>
    <col min="4" max="4" width="11.42578125" customWidth="1"/>
    <col min="5" max="5" width="15.7109375" bestFit="1" customWidth="1"/>
    <col min="6" max="6" width="15.7109375" customWidth="1"/>
    <col min="7" max="7" width="22.140625" customWidth="1"/>
    <col min="8" max="8" width="12.7109375" bestFit="1" customWidth="1"/>
    <col min="9" max="9" width="20.85546875" bestFit="1" customWidth="1"/>
    <col min="10" max="10" width="23.5703125" bestFit="1" customWidth="1"/>
    <col min="11" max="11" width="15.5703125" bestFit="1" customWidth="1"/>
    <col min="12" max="12" width="4.5703125" customWidth="1"/>
  </cols>
  <sheetData>
    <row r="1" spans="1:12" x14ac:dyDescent="0.2">
      <c r="A1" s="24" t="s">
        <v>0</v>
      </c>
      <c r="B1" s="24"/>
    </row>
    <row r="2" spans="1:12" x14ac:dyDescent="0.2">
      <c r="A2" s="26" t="s">
        <v>1</v>
      </c>
      <c r="B2" s="26" t="s">
        <v>2</v>
      </c>
      <c r="C2" s="26"/>
      <c r="D2" s="27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91"/>
    </row>
    <row r="3" spans="1:12" x14ac:dyDescent="0.2">
      <c r="A3" s="28" t="s">
        <v>125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92"/>
    </row>
    <row r="4" spans="1:12" x14ac:dyDescent="0.2">
      <c r="A4" s="13" t="s">
        <v>25</v>
      </c>
      <c r="B4" t="s">
        <v>147</v>
      </c>
      <c r="C4" s="13" t="s">
        <v>13</v>
      </c>
      <c r="D4" s="18" t="s">
        <v>17</v>
      </c>
      <c r="E4" s="13" t="s">
        <v>13</v>
      </c>
      <c r="F4" s="13" t="s">
        <v>18</v>
      </c>
      <c r="G4" s="13" t="s">
        <v>17</v>
      </c>
      <c r="H4" s="22">
        <f>IF([1]Absolute!I5435="","-",IF($B5="","-",[1]Absolute!I5435))</f>
        <v>-0.51756075194864737</v>
      </c>
      <c r="I4" s="22">
        <f>IF([1]Absolute!J5435="","-",IF($B5="","-",[1]Absolute!J5435))</f>
        <v>-0.47024193488746446</v>
      </c>
      <c r="J4" s="81">
        <f>[1]Absolute!K5435</f>
        <v>218.1</v>
      </c>
      <c r="K4" s="82">
        <f>[1]Absolute!L5435</f>
        <v>237.6</v>
      </c>
      <c r="L4" s="13" t="s">
        <v>13</v>
      </c>
    </row>
    <row r="5" spans="1:12" x14ac:dyDescent="0.2">
      <c r="A5" s="13" t="s">
        <v>25</v>
      </c>
      <c r="B5" t="str">
        <f>IF([1]Absolute!G5436="","-",[1]Absolute!G5436)</f>
        <v>-</v>
      </c>
      <c r="C5" s="13" t="s">
        <v>14</v>
      </c>
      <c r="D5" s="18" t="s">
        <v>13</v>
      </c>
      <c r="E5" s="13" t="s">
        <v>21</v>
      </c>
      <c r="F5" s="13" t="s">
        <v>22</v>
      </c>
      <c r="G5" s="13" t="s">
        <v>13</v>
      </c>
      <c r="H5" s="22" t="str">
        <f>IF([1]Absolute!I5436="","-",IF($B17="","-",[1]Absolute!I5436))</f>
        <v>-</v>
      </c>
      <c r="I5" s="22" t="str">
        <f>IF([1]Absolute!J5436="","-",IF($B17="","-",[1]Absolute!J5436))</f>
        <v>-</v>
      </c>
      <c r="J5" s="81">
        <f>[1]Absolute!K5436</f>
        <v>195</v>
      </c>
      <c r="K5" s="82">
        <f>[1]Absolute!L5436</f>
        <v>237.6</v>
      </c>
      <c r="L5" t="str">
        <f t="shared" ref="L5:L16" si="0">IF(K5&gt;K4,"↑",IF(K5=K4,"→","↓"))</f>
        <v>→</v>
      </c>
    </row>
    <row r="6" spans="1:12" x14ac:dyDescent="0.2">
      <c r="A6" s="13" t="s">
        <v>25</v>
      </c>
      <c r="B6" t="str">
        <f>IF([1]Absolute!G5437="","-",[1]Absolute!G5437)</f>
        <v>-</v>
      </c>
      <c r="C6" s="13" t="s">
        <v>14</v>
      </c>
      <c r="D6" s="18" t="s">
        <v>13</v>
      </c>
      <c r="E6" s="13" t="s">
        <v>23</v>
      </c>
      <c r="F6" s="13" t="s">
        <v>24</v>
      </c>
      <c r="G6" s="13" t="s">
        <v>13</v>
      </c>
      <c r="H6" s="22" t="str">
        <f>IF([1]Absolute!I5437="","-",IF($B18="","-",[1]Absolute!I5437))</f>
        <v>-</v>
      </c>
      <c r="I6" s="22" t="str">
        <f>IF([1]Absolute!J5437="","-",IF($B18="","-",[1]Absolute!J5437))</f>
        <v>-</v>
      </c>
      <c r="J6" s="81">
        <f>[1]Absolute!K5437</f>
        <v>198.9</v>
      </c>
      <c r="K6" s="82">
        <f>[1]Absolute!L5437</f>
        <v>246.7</v>
      </c>
      <c r="L6" t="str">
        <f t="shared" si="0"/>
        <v>↑</v>
      </c>
    </row>
    <row r="7" spans="1:12" x14ac:dyDescent="0.2">
      <c r="A7" s="13" t="s">
        <v>25</v>
      </c>
      <c r="B7" t="str">
        <f>IF([1]Absolute!G5438="","-",[1]Absolute!G5438)</f>
        <v>-</v>
      </c>
      <c r="C7" s="13" t="s">
        <v>14</v>
      </c>
      <c r="D7" s="18" t="s">
        <v>13</v>
      </c>
      <c r="E7" s="13" t="s">
        <v>29</v>
      </c>
      <c r="F7" s="13" t="s">
        <v>30</v>
      </c>
      <c r="G7" s="13" t="s">
        <v>13</v>
      </c>
      <c r="H7" s="22" t="str">
        <f>IF([1]Absolute!I5438="","-",IF(#REF!="","-",[1]Absolute!I5438))</f>
        <v>-</v>
      </c>
      <c r="I7" s="22" t="str">
        <f>IF([1]Absolute!J5438="","-",IF(#REF!="","-",[1]Absolute!J5438))</f>
        <v>-</v>
      </c>
      <c r="J7" s="81">
        <f>[1]Absolute!K5438</f>
        <v>200</v>
      </c>
      <c r="K7" s="82">
        <f>[1]Absolute!L5438</f>
        <v>246.7</v>
      </c>
      <c r="L7" t="str">
        <f t="shared" si="0"/>
        <v>→</v>
      </c>
    </row>
    <row r="8" spans="1:12" x14ac:dyDescent="0.2">
      <c r="A8" s="13" t="s">
        <v>25</v>
      </c>
      <c r="B8" t="str">
        <f>IF([1]Absolute!G5439="","-",[1]Absolute!G5439)</f>
        <v>-</v>
      </c>
      <c r="C8" s="13" t="s">
        <v>14</v>
      </c>
      <c r="D8" s="18" t="s">
        <v>13</v>
      </c>
      <c r="E8" s="13" t="s">
        <v>33</v>
      </c>
      <c r="F8" s="13" t="s">
        <v>34</v>
      </c>
      <c r="G8" s="13" t="s">
        <v>13</v>
      </c>
      <c r="H8" s="22" t="str">
        <f>IF([1]Absolute!I5439="","-",IF(#REF!="","-",[1]Absolute!I5439))</f>
        <v>-</v>
      </c>
      <c r="I8" s="22" t="str">
        <f>IF([1]Absolute!J5439="","-",IF(#REF!="","-",[1]Absolute!J5439))</f>
        <v>-</v>
      </c>
      <c r="J8" s="81">
        <f>[1]Absolute!K5439</f>
        <v>173</v>
      </c>
      <c r="K8" s="82">
        <f>[1]Absolute!L5439</f>
        <v>246.7</v>
      </c>
      <c r="L8" t="str">
        <f t="shared" si="0"/>
        <v>→</v>
      </c>
    </row>
    <row r="9" spans="1:12" x14ac:dyDescent="0.2">
      <c r="A9" s="13" t="s">
        <v>25</v>
      </c>
      <c r="B9" t="str">
        <f>IF([1]Absolute!G5440="","-",[1]Absolute!G5440)</f>
        <v>-</v>
      </c>
      <c r="C9" s="13" t="s">
        <v>14</v>
      </c>
      <c r="D9" s="18" t="s">
        <v>13</v>
      </c>
      <c r="E9" s="13" t="s">
        <v>126</v>
      </c>
      <c r="F9" s="13" t="s">
        <v>127</v>
      </c>
      <c r="G9" s="13" t="s">
        <v>13</v>
      </c>
      <c r="H9" s="22" t="str">
        <f>IF([1]Absolute!I5440="","-",IF(#REF!="","-",[1]Absolute!I5440))</f>
        <v>-</v>
      </c>
      <c r="I9" s="22" t="str">
        <f>IF([1]Absolute!J5440="","-",IF(#REF!="","-",[1]Absolute!J5440))</f>
        <v>-</v>
      </c>
      <c r="J9" s="81">
        <f>[1]Absolute!K5440</f>
        <v>178</v>
      </c>
      <c r="K9" s="82">
        <f>[1]Absolute!L5440</f>
        <v>211.3</v>
      </c>
      <c r="L9" t="str">
        <f t="shared" si="0"/>
        <v>↓</v>
      </c>
    </row>
    <row r="10" spans="1:12" x14ac:dyDescent="0.2">
      <c r="A10" s="13" t="s">
        <v>25</v>
      </c>
      <c r="B10" t="str">
        <f>IF([1]Absolute!G5441="","-",[1]Absolute!G5441)</f>
        <v>-</v>
      </c>
      <c r="C10" s="13" t="s">
        <v>14</v>
      </c>
      <c r="D10" s="18" t="s">
        <v>13</v>
      </c>
      <c r="E10" s="13" t="s">
        <v>35</v>
      </c>
      <c r="F10" s="13" t="s">
        <v>36</v>
      </c>
      <c r="G10" s="13" t="s">
        <v>13</v>
      </c>
      <c r="H10" s="22" t="str">
        <f>IF([1]Absolute!I5441="","-",IF(#REF!="","-",[1]Absolute!I5441))</f>
        <v>-</v>
      </c>
      <c r="I10" s="22" t="str">
        <f>IF([1]Absolute!J5441="","-",IF(#REF!="","-",[1]Absolute!J5441))</f>
        <v>-</v>
      </c>
      <c r="J10" s="81">
        <f>[1]Absolute!K5441</f>
        <v>143.19999999999999</v>
      </c>
      <c r="K10" s="82">
        <f>[1]Absolute!L5441</f>
        <v>211.3</v>
      </c>
      <c r="L10" t="str">
        <f t="shared" si="0"/>
        <v>→</v>
      </c>
    </row>
    <row r="11" spans="1:12" x14ac:dyDescent="0.2">
      <c r="A11" s="13" t="s">
        <v>25</v>
      </c>
      <c r="B11" t="str">
        <f>IF([1]Absolute!G5442="","-",[1]Absolute!G5442)</f>
        <v>-</v>
      </c>
      <c r="C11" s="13" t="s">
        <v>14</v>
      </c>
      <c r="D11" s="18" t="s">
        <v>13</v>
      </c>
      <c r="E11" s="13" t="s">
        <v>37</v>
      </c>
      <c r="F11" s="13" t="s">
        <v>38</v>
      </c>
      <c r="G11" s="13" t="s">
        <v>13</v>
      </c>
      <c r="H11" s="22" t="str">
        <f>IF([1]Absolute!I5442="","-",IF(#REF!="","-",[1]Absolute!I5442))</f>
        <v>-</v>
      </c>
      <c r="I11" s="22" t="str">
        <f>IF([1]Absolute!J5442="","-",IF(#REF!="","-",[1]Absolute!J5442))</f>
        <v>-</v>
      </c>
      <c r="J11" s="81">
        <f>[1]Absolute!K5442</f>
        <v>139.19999999999999</v>
      </c>
      <c r="K11" s="82">
        <f>[1]Absolute!L5442</f>
        <v>211.3</v>
      </c>
      <c r="L11" t="str">
        <f t="shared" si="0"/>
        <v>→</v>
      </c>
    </row>
    <row r="12" spans="1:12" x14ac:dyDescent="0.2">
      <c r="A12" s="13" t="s">
        <v>25</v>
      </c>
      <c r="B12" t="str">
        <f>IF([1]Absolute!G5443="","-",[1]Absolute!G5443)</f>
        <v>-</v>
      </c>
      <c r="C12" s="13" t="s">
        <v>14</v>
      </c>
      <c r="D12" s="18" t="s">
        <v>13</v>
      </c>
      <c r="E12" s="13" t="s">
        <v>41</v>
      </c>
      <c r="F12" s="13" t="s">
        <v>42</v>
      </c>
      <c r="G12" s="13" t="s">
        <v>13</v>
      </c>
      <c r="H12" s="22" t="str">
        <f>IF([1]Absolute!I5443="","-",IF(#REF!="","-",[1]Absolute!I5443))</f>
        <v>-</v>
      </c>
      <c r="I12" s="22" t="str">
        <f>IF([1]Absolute!J5443="","-",IF(#REF!="","-",[1]Absolute!J5443))</f>
        <v>-</v>
      </c>
      <c r="J12" s="81">
        <f>[1]Absolute!K5443</f>
        <v>116</v>
      </c>
      <c r="K12" s="82">
        <f>[1]Absolute!L5443</f>
        <v>211.3</v>
      </c>
      <c r="L12" t="str">
        <f t="shared" si="0"/>
        <v>→</v>
      </c>
    </row>
    <row r="13" spans="1:12" x14ac:dyDescent="0.2">
      <c r="A13" s="13" t="s">
        <v>25</v>
      </c>
      <c r="B13" t="str">
        <f>IF([1]Absolute!G5444="","-",[1]Absolute!G5444)</f>
        <v>-</v>
      </c>
      <c r="C13" s="13" t="s">
        <v>14</v>
      </c>
      <c r="D13" s="18" t="s">
        <v>13</v>
      </c>
      <c r="E13" s="13" t="s">
        <v>128</v>
      </c>
      <c r="F13" s="13" t="s">
        <v>129</v>
      </c>
      <c r="G13" s="13" t="s">
        <v>13</v>
      </c>
      <c r="H13" s="22" t="str">
        <f>IF([1]Absolute!I5444="","-",IF(#REF!="","-",[1]Absolute!I5444))</f>
        <v>-</v>
      </c>
      <c r="I13" s="22" t="str">
        <f>IF([1]Absolute!J5444="","-",IF(#REF!="","-",[1]Absolute!J5444))</f>
        <v>-</v>
      </c>
      <c r="J13" s="81">
        <f>[1]Absolute!K5444</f>
        <v>126.2</v>
      </c>
      <c r="K13" s="82">
        <f>[1]Absolute!L5444</f>
        <v>209.9</v>
      </c>
      <c r="L13" t="str">
        <f t="shared" si="0"/>
        <v>↓</v>
      </c>
    </row>
    <row r="14" spans="1:12" x14ac:dyDescent="0.2">
      <c r="A14" s="13" t="s">
        <v>25</v>
      </c>
      <c r="B14" t="str">
        <f>IF([1]Absolute!G5445="","-",[1]Absolute!G5445)</f>
        <v>-</v>
      </c>
      <c r="C14" s="13" t="s">
        <v>14</v>
      </c>
      <c r="D14" s="18" t="s">
        <v>13</v>
      </c>
      <c r="E14" s="37">
        <v>43297</v>
      </c>
      <c r="F14" s="37">
        <v>43298</v>
      </c>
      <c r="G14" s="13" t="s">
        <v>13</v>
      </c>
      <c r="H14" s="22" t="str">
        <f>IF([1]Absolute!I5445="","-",IF(#REF!="","-",[1]Absolute!I5445))</f>
        <v>-</v>
      </c>
      <c r="I14" s="22" t="str">
        <f>IF([1]Absolute!J5445="","-",IF(#REF!="","-",[1]Absolute!J5445))</f>
        <v>-</v>
      </c>
      <c r="J14" s="81">
        <f>[1]Absolute!K5445</f>
        <v>128</v>
      </c>
      <c r="K14" s="82">
        <f>[1]Absolute!L5445</f>
        <v>209.9</v>
      </c>
      <c r="L14" t="str">
        <f t="shared" si="0"/>
        <v>→</v>
      </c>
    </row>
    <row r="15" spans="1:12" x14ac:dyDescent="0.2">
      <c r="A15" s="13" t="s">
        <v>25</v>
      </c>
      <c r="B15" t="str">
        <f>IF([1]Absolute!G5446="","-",[1]Absolute!G5446)</f>
        <v>-</v>
      </c>
      <c r="C15" s="13" t="s">
        <v>14</v>
      </c>
      <c r="D15" s="18" t="s">
        <v>13</v>
      </c>
      <c r="E15" s="18" t="s">
        <v>130</v>
      </c>
      <c r="F15" s="13" t="s">
        <v>91</v>
      </c>
      <c r="G15" s="13" t="s">
        <v>13</v>
      </c>
      <c r="H15" s="22" t="str">
        <f>IF([1]Absolute!I5446="","-",IF(#REF!="","-",[1]Absolute!I5446))</f>
        <v>-</v>
      </c>
      <c r="I15" s="22" t="str">
        <f>IF([1]Absolute!J5446="","-",IF(#REF!="","-",[1]Absolute!J5446))</f>
        <v>-</v>
      </c>
      <c r="J15" s="81">
        <f>[1]Absolute!K5446</f>
        <v>123.2</v>
      </c>
      <c r="K15" s="82">
        <f>[1]Absolute!L5446</f>
        <v>111.5</v>
      </c>
      <c r="L15" t="str">
        <f t="shared" si="0"/>
        <v>↓</v>
      </c>
    </row>
    <row r="16" spans="1:12" x14ac:dyDescent="0.2">
      <c r="A16" s="13" t="s">
        <v>25</v>
      </c>
      <c r="B16" t="str">
        <f>IF([1]Absolute!G5447="","-",[1]Absolute!G5447)</f>
        <v>-</v>
      </c>
      <c r="C16" s="13" t="s">
        <v>14</v>
      </c>
      <c r="D16" s="18" t="s">
        <v>13</v>
      </c>
      <c r="E16" s="18" t="s">
        <v>44</v>
      </c>
      <c r="F16" s="13" t="s">
        <v>45</v>
      </c>
      <c r="G16" s="13" t="s">
        <v>13</v>
      </c>
      <c r="H16" s="22" t="str">
        <f>IF([1]Absolute!I5447="","-",IF(#REF!="","-",[1]Absolute!I5447))</f>
        <v>-</v>
      </c>
      <c r="I16" s="22" t="str">
        <f>IF([1]Absolute!J5447="","-",IF(#REF!="","-",[1]Absolute!J5447))</f>
        <v>-</v>
      </c>
      <c r="J16" s="81">
        <f>[1]Absolute!K5447</f>
        <v>103.8</v>
      </c>
      <c r="K16" s="82">
        <f>[1]Absolute!L5447</f>
        <v>111.5</v>
      </c>
      <c r="L16" t="str">
        <f t="shared" si="0"/>
        <v>→</v>
      </c>
    </row>
    <row r="17" spans="8:11" x14ac:dyDescent="0.2">
      <c r="H17" s="22"/>
      <c r="I17" s="22"/>
      <c r="J17" s="81"/>
      <c r="K17" s="82"/>
    </row>
    <row r="18" spans="8:11" x14ac:dyDescent="0.2">
      <c r="H18" s="22"/>
      <c r="I18" s="22"/>
      <c r="J18" s="81"/>
      <c r="K18" s="82"/>
    </row>
    <row r="76" spans="5:5" x14ac:dyDescent="0.2">
      <c r="E76">
        <f>B64</f>
        <v>0</v>
      </c>
    </row>
  </sheetData>
  <pageMargins left="0.75" right="0.75" top="1" bottom="1" header="0.5" footer="0.5"/>
  <pageSetup paperSize="9" scale="8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7">
    <tabColor rgb="FFFFC000"/>
    <pageSetUpPr fitToPage="1"/>
  </sheetPr>
  <dimension ref="A1:I75"/>
  <sheetViews>
    <sheetView topLeftCell="A37" workbookViewId="0">
      <selection activeCell="A19" sqref="A19:XFD57"/>
    </sheetView>
  </sheetViews>
  <sheetFormatPr defaultRowHeight="12.75" x14ac:dyDescent="0.2"/>
  <cols>
    <col min="1" max="1" width="33.28515625" bestFit="1" customWidth="1"/>
    <col min="2" max="2" width="25.5703125" bestFit="1" customWidth="1"/>
    <col min="3" max="3" width="6.7109375" customWidth="1"/>
    <col min="4" max="4" width="10.140625" bestFit="1" customWidth="1"/>
    <col min="5" max="5" width="15.7109375" bestFit="1" customWidth="1"/>
    <col min="6" max="6" width="15.7109375" customWidth="1"/>
    <col min="7" max="7" width="22.7109375" customWidth="1"/>
    <col min="8" max="8" width="23.5703125" bestFit="1" customWidth="1"/>
    <col min="9" max="9" width="20.85546875" bestFit="1" customWidth="1"/>
  </cols>
  <sheetData>
    <row r="1" spans="1:9" x14ac:dyDescent="0.2">
      <c r="A1" s="106" t="s">
        <v>1</v>
      </c>
      <c r="B1" s="106" t="s">
        <v>48</v>
      </c>
      <c r="C1" s="106" t="s">
        <v>131</v>
      </c>
      <c r="D1" s="106" t="s">
        <v>3</v>
      </c>
      <c r="E1" s="106" t="s">
        <v>4</v>
      </c>
      <c r="F1" s="106" t="s">
        <v>5</v>
      </c>
      <c r="G1" s="106" t="s">
        <v>6</v>
      </c>
      <c r="H1" s="106" t="s">
        <v>9</v>
      </c>
      <c r="I1" s="106" t="s">
        <v>8</v>
      </c>
    </row>
    <row r="2" spans="1:9" x14ac:dyDescent="0.2">
      <c r="A2" t="s">
        <v>13</v>
      </c>
      <c r="B2" t="str">
        <f>IF([1]Relative!H5373="","-",[1]Relative!H5373)</f>
        <v>Overweight</v>
      </c>
      <c r="C2" t="s">
        <v>13</v>
      </c>
      <c r="D2" s="13" t="s">
        <v>51</v>
      </c>
      <c r="E2" t="s">
        <v>13</v>
      </c>
      <c r="F2" t="s">
        <v>13</v>
      </c>
      <c r="G2" s="13" t="e">
        <f>#REF!</f>
        <v>#REF!</v>
      </c>
      <c r="H2" s="17" t="e">
        <f>Medicalg!#REF!</f>
        <v>#REF!</v>
      </c>
      <c r="I2" s="90">
        <f>IF(B2="-","-",[1]Relative!J5373)</f>
        <v>1.5072938952240387</v>
      </c>
    </row>
    <row r="3" spans="1:9" x14ac:dyDescent="0.2">
      <c r="A3" t="s">
        <v>13</v>
      </c>
      <c r="B3" t="str">
        <f>IF([1]Relative!H5374="","-",[1]Relative!H5374)</f>
        <v>-</v>
      </c>
      <c r="C3" t="s">
        <v>14</v>
      </c>
      <c r="D3" s="13" t="s">
        <v>13</v>
      </c>
      <c r="E3" s="18" t="s">
        <v>52</v>
      </c>
      <c r="F3" t="s">
        <v>13</v>
      </c>
      <c r="G3" s="13" t="s">
        <v>13</v>
      </c>
      <c r="H3" s="17" t="e">
        <f>Medicalg!#REF!</f>
        <v>#REF!</v>
      </c>
      <c r="I3" s="90" t="str">
        <f>IF(B3="-","-",[1]Relative!J5374)</f>
        <v>-</v>
      </c>
    </row>
    <row r="4" spans="1:9" x14ac:dyDescent="0.2">
      <c r="A4" t="str">
        <f>Medicalg!A4</f>
        <v>Sylwia Jaśkiewicz</v>
      </c>
      <c r="B4" t="s">
        <v>147</v>
      </c>
      <c r="C4" s="13" t="s">
        <v>13</v>
      </c>
      <c r="D4" s="18" t="s">
        <v>17</v>
      </c>
      <c r="E4" s="13" t="s">
        <v>13</v>
      </c>
      <c r="F4" s="13" t="s">
        <v>18</v>
      </c>
      <c r="G4" s="18" t="s">
        <v>17</v>
      </c>
      <c r="H4" s="17">
        <f>Medicalg!J4</f>
        <v>218.1</v>
      </c>
      <c r="I4" s="90">
        <f>IF(B4="-","-",[1]Relative!J5431)</f>
        <v>-0.35414211238401261</v>
      </c>
    </row>
    <row r="5" spans="1:9" x14ac:dyDescent="0.2">
      <c r="A5" t="str">
        <f>Medicalg!A5</f>
        <v>Sylwia Jaśkiewicz</v>
      </c>
      <c r="B5" t="str">
        <f>IF([1]Relative!H5432="","-",[1]Relative!H5432)</f>
        <v>-</v>
      </c>
      <c r="C5" s="13" t="s">
        <v>14</v>
      </c>
      <c r="D5" s="18" t="s">
        <v>13</v>
      </c>
      <c r="E5" s="13" t="s">
        <v>21</v>
      </c>
      <c r="F5" s="13" t="s">
        <v>22</v>
      </c>
      <c r="G5" s="18" t="s">
        <v>13</v>
      </c>
      <c r="H5" s="17">
        <f>Medicalg!J5</f>
        <v>195</v>
      </c>
      <c r="I5" s="90" t="str">
        <f>IF(B5="-","-",[1]Relative!J5432)</f>
        <v>-</v>
      </c>
    </row>
    <row r="6" spans="1:9" x14ac:dyDescent="0.2">
      <c r="A6" t="str">
        <f>Medicalg!A6</f>
        <v>Sylwia Jaśkiewicz</v>
      </c>
      <c r="B6" t="str">
        <f>IF([1]Relative!H5433="","-",[1]Relative!H5433)</f>
        <v>-</v>
      </c>
      <c r="C6" s="13" t="s">
        <v>14</v>
      </c>
      <c r="D6" s="18" t="s">
        <v>13</v>
      </c>
      <c r="E6" s="13" t="s">
        <v>23</v>
      </c>
      <c r="F6" s="13" t="s">
        <v>24</v>
      </c>
      <c r="G6" s="18" t="s">
        <v>13</v>
      </c>
      <c r="H6" s="17">
        <f>Medicalg!J6</f>
        <v>198.9</v>
      </c>
      <c r="I6" s="90" t="str">
        <f>IF(B6="-","-",[1]Relative!J5433)</f>
        <v>-</v>
      </c>
    </row>
    <row r="7" spans="1:9" x14ac:dyDescent="0.2">
      <c r="A7" t="str">
        <f>Medicalg!A7</f>
        <v>Sylwia Jaśkiewicz</v>
      </c>
      <c r="B7" t="str">
        <f>IF([1]Relative!H5434="","-",[1]Relative!H5434)</f>
        <v>-</v>
      </c>
      <c r="C7" s="13" t="s">
        <v>14</v>
      </c>
      <c r="D7" s="18" t="s">
        <v>13</v>
      </c>
      <c r="E7" s="13" t="s">
        <v>29</v>
      </c>
      <c r="F7" s="13" t="s">
        <v>30</v>
      </c>
      <c r="G7" s="18" t="s">
        <v>13</v>
      </c>
      <c r="H7" s="17">
        <f>Medicalg!J7</f>
        <v>200</v>
      </c>
      <c r="I7" s="90" t="str">
        <f>IF(B7="-","-",[1]Relative!J5434)</f>
        <v>-</v>
      </c>
    </row>
    <row r="8" spans="1:9" x14ac:dyDescent="0.2">
      <c r="A8" t="str">
        <f>Medicalg!A8</f>
        <v>Sylwia Jaśkiewicz</v>
      </c>
      <c r="B8" t="str">
        <f>IF([1]Relative!H5435="","-",[1]Relative!H5435)</f>
        <v>-</v>
      </c>
      <c r="C8" s="13" t="s">
        <v>14</v>
      </c>
      <c r="D8" s="18" t="s">
        <v>13</v>
      </c>
      <c r="E8" s="13" t="s">
        <v>33</v>
      </c>
      <c r="F8" s="13" t="s">
        <v>34</v>
      </c>
      <c r="G8" s="18" t="s">
        <v>13</v>
      </c>
      <c r="H8" s="17">
        <f>Medicalg!J8</f>
        <v>173</v>
      </c>
      <c r="I8" s="90" t="str">
        <f>IF(B8="-","-",[1]Relative!J5435)</f>
        <v>-</v>
      </c>
    </row>
    <row r="9" spans="1:9" x14ac:dyDescent="0.2">
      <c r="A9" t="str">
        <f>Medicalg!A9</f>
        <v>Sylwia Jaśkiewicz</v>
      </c>
      <c r="B9" t="str">
        <f>IF([1]Relative!H5436="","-",[1]Relative!H5436)</f>
        <v>-</v>
      </c>
      <c r="C9" s="13" t="s">
        <v>14</v>
      </c>
      <c r="D9" s="18" t="s">
        <v>13</v>
      </c>
      <c r="E9" s="13" t="s">
        <v>126</v>
      </c>
      <c r="F9" s="13" t="s">
        <v>127</v>
      </c>
      <c r="G9" s="18" t="s">
        <v>13</v>
      </c>
      <c r="H9" s="17">
        <f>Medicalg!J9</f>
        <v>178</v>
      </c>
      <c r="I9" s="90" t="str">
        <f>IF(B9="-","-",[1]Relative!J5436)</f>
        <v>-</v>
      </c>
    </row>
    <row r="10" spans="1:9" x14ac:dyDescent="0.2">
      <c r="A10" t="str">
        <f>Medicalg!A10</f>
        <v>Sylwia Jaśkiewicz</v>
      </c>
      <c r="B10" t="str">
        <f>IF([1]Relative!H5437="","-",[1]Relative!H5437)</f>
        <v>-</v>
      </c>
      <c r="C10" s="13" t="s">
        <v>14</v>
      </c>
      <c r="D10" s="18" t="s">
        <v>13</v>
      </c>
      <c r="E10" s="13" t="s">
        <v>35</v>
      </c>
      <c r="F10" s="13" t="s">
        <v>36</v>
      </c>
      <c r="G10" s="18" t="s">
        <v>13</v>
      </c>
      <c r="H10" s="17">
        <f>Medicalg!J10</f>
        <v>143.19999999999999</v>
      </c>
      <c r="I10" s="90" t="str">
        <f>IF(B10="-","-",[1]Relative!J5437)</f>
        <v>-</v>
      </c>
    </row>
    <row r="11" spans="1:9" x14ac:dyDescent="0.2">
      <c r="A11" t="str">
        <f>Medicalg!A11</f>
        <v>Sylwia Jaśkiewicz</v>
      </c>
      <c r="B11" t="str">
        <f>IF([1]Relative!H5438="","-",[1]Relative!H5438)</f>
        <v>-</v>
      </c>
      <c r="C11" s="13" t="s">
        <v>14</v>
      </c>
      <c r="D11" s="18" t="s">
        <v>13</v>
      </c>
      <c r="E11" s="13" t="s">
        <v>37</v>
      </c>
      <c r="F11" s="13" t="s">
        <v>38</v>
      </c>
      <c r="G11" s="18" t="s">
        <v>13</v>
      </c>
      <c r="H11" s="17">
        <f>Medicalg!J11</f>
        <v>139.19999999999999</v>
      </c>
      <c r="I11" s="90" t="str">
        <f>IF(B11="-","-",[1]Relative!J5438)</f>
        <v>-</v>
      </c>
    </row>
    <row r="12" spans="1:9" x14ac:dyDescent="0.2">
      <c r="A12" t="str">
        <f>Medicalg!A12</f>
        <v>Sylwia Jaśkiewicz</v>
      </c>
      <c r="B12" t="str">
        <f>IF([1]Relative!H5439="","-",[1]Relative!H5439)</f>
        <v>-</v>
      </c>
      <c r="C12" s="13" t="s">
        <v>14</v>
      </c>
      <c r="D12" s="18" t="s">
        <v>13</v>
      </c>
      <c r="E12" s="13" t="s">
        <v>41</v>
      </c>
      <c r="F12" s="13" t="s">
        <v>42</v>
      </c>
      <c r="G12" s="18" t="s">
        <v>13</v>
      </c>
      <c r="H12" s="17">
        <f>Medicalg!J12</f>
        <v>116</v>
      </c>
      <c r="I12" s="90" t="str">
        <f>IF(B12="-","-",[1]Relative!J5439)</f>
        <v>-</v>
      </c>
    </row>
    <row r="13" spans="1:9" x14ac:dyDescent="0.2">
      <c r="A13" t="str">
        <f>Medicalg!A13</f>
        <v>Sylwia Jaśkiewicz</v>
      </c>
      <c r="B13" t="str">
        <f>IF([1]Relative!H5440="","-",[1]Relative!H5440)</f>
        <v>-</v>
      </c>
      <c r="C13" s="13" t="s">
        <v>14</v>
      </c>
      <c r="D13" s="18" t="s">
        <v>13</v>
      </c>
      <c r="E13" s="13" t="s">
        <v>128</v>
      </c>
      <c r="F13" s="13" t="s">
        <v>129</v>
      </c>
      <c r="G13" s="18" t="s">
        <v>13</v>
      </c>
      <c r="H13" s="17">
        <f>Medicalg!J13</f>
        <v>126.2</v>
      </c>
      <c r="I13" s="90" t="str">
        <f>IF(B13="-","-",[1]Relative!J5440)</f>
        <v>-</v>
      </c>
    </row>
    <row r="14" spans="1:9" x14ac:dyDescent="0.2">
      <c r="A14" t="str">
        <f>Medicalg!A14</f>
        <v>Sylwia Jaśkiewicz</v>
      </c>
      <c r="B14" t="str">
        <f>IF([1]Relative!H5441="","-",[1]Relative!H5441)</f>
        <v>-</v>
      </c>
      <c r="C14" s="13" t="s">
        <v>14</v>
      </c>
      <c r="D14" t="s">
        <v>13</v>
      </c>
      <c r="E14" s="37">
        <v>43297</v>
      </c>
      <c r="F14" s="37">
        <v>43298</v>
      </c>
      <c r="G14" t="s">
        <v>13</v>
      </c>
      <c r="H14" s="17">
        <f>Medicalg!J14</f>
        <v>128</v>
      </c>
      <c r="I14" s="90" t="str">
        <f>IF(B14="-","-",[1]Relative!J5441)</f>
        <v>-</v>
      </c>
    </row>
    <row r="15" spans="1:9" x14ac:dyDescent="0.2">
      <c r="A15" t="str">
        <f>Medicalg!A15</f>
        <v>Sylwia Jaśkiewicz</v>
      </c>
      <c r="B15" t="str">
        <f>IF([1]Relative!H5442="","-",[1]Relative!H5442)</f>
        <v>Underweight</v>
      </c>
      <c r="C15" s="105" t="s">
        <v>26</v>
      </c>
      <c r="D15" s="33">
        <v>43304</v>
      </c>
      <c r="E15" s="13" t="s">
        <v>13</v>
      </c>
      <c r="F15" s="33">
        <v>43305</v>
      </c>
      <c r="G15" s="18" t="s">
        <v>132</v>
      </c>
      <c r="H15" s="17">
        <f>Medicalg!J15</f>
        <v>123.2</v>
      </c>
      <c r="I15" s="90" t="str">
        <f>IF(B15="-","-",[1]Relative!J5442)</f>
        <v>-</v>
      </c>
    </row>
    <row r="16" spans="1:9" x14ac:dyDescent="0.2">
      <c r="A16" t="str">
        <f>Medicalg!A16</f>
        <v>Sylwia Jaśkiewicz</v>
      </c>
      <c r="B16" t="str">
        <f>IF([1]Relative!H5443="","-",[1]Relative!H5443)</f>
        <v>-</v>
      </c>
      <c r="C16" s="105" t="s">
        <v>14</v>
      </c>
      <c r="D16" s="33" t="s">
        <v>13</v>
      </c>
      <c r="E16" s="13" t="s">
        <v>44</v>
      </c>
      <c r="F16" s="33" t="s">
        <v>45</v>
      </c>
      <c r="G16" s="18" t="s">
        <v>13</v>
      </c>
      <c r="H16" s="17">
        <f>Medicalg!J16</f>
        <v>103.8</v>
      </c>
      <c r="I16" s="90" t="str">
        <f>IF(B16="-","-",[1]Relative!J5443)</f>
        <v>-</v>
      </c>
    </row>
    <row r="75" spans="5:5" x14ac:dyDescent="0.2">
      <c r="E75">
        <f>B63</f>
        <v>0</v>
      </c>
    </row>
  </sheetData>
  <pageMargins left="0.75" right="0.75" top="1" bottom="1" header="0.5" footer="0.5"/>
  <pageSetup paperSize="9"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>
    <tabColor rgb="FFFFC000"/>
  </sheetPr>
  <dimension ref="A1:L76"/>
  <sheetViews>
    <sheetView topLeftCell="A40" workbookViewId="0">
      <selection activeCell="A21" sqref="A21:XFD57"/>
    </sheetView>
  </sheetViews>
  <sheetFormatPr defaultRowHeight="12.75" x14ac:dyDescent="0.2"/>
  <cols>
    <col min="1" max="1" width="15.7109375" customWidth="1"/>
    <col min="2" max="2" width="18.140625" customWidth="1"/>
    <col min="4" max="4" width="10.42578125" customWidth="1"/>
    <col min="5" max="6" width="16" customWidth="1"/>
    <col min="7" max="7" width="22" customWidth="1"/>
    <col min="8" max="8" width="12.7109375" bestFit="1" customWidth="1"/>
    <col min="9" max="9" width="20.85546875" bestFit="1" customWidth="1"/>
    <col min="10" max="10" width="23.5703125" bestFit="1" customWidth="1"/>
    <col min="11" max="11" width="15.5703125" bestFit="1" customWidth="1"/>
    <col min="12" max="12" width="9.140625" style="53"/>
  </cols>
  <sheetData>
    <row r="1" spans="1:12" x14ac:dyDescent="0.2">
      <c r="A1" s="24" t="s">
        <v>0</v>
      </c>
      <c r="B1" s="24"/>
      <c r="D1" s="25"/>
      <c r="E1" s="25"/>
      <c r="F1" s="25"/>
      <c r="G1" s="25"/>
      <c r="H1" s="25"/>
      <c r="I1" s="25"/>
      <c r="L1" s="25"/>
    </row>
    <row r="2" spans="1:12" x14ac:dyDescent="0.2">
      <c r="A2" s="26" t="s">
        <v>1</v>
      </c>
      <c r="B2" s="26" t="s">
        <v>2</v>
      </c>
      <c r="C2" s="26"/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6" t="s">
        <v>9</v>
      </c>
      <c r="K2" s="26" t="s">
        <v>10</v>
      </c>
      <c r="L2" s="27"/>
    </row>
    <row r="3" spans="1:12" x14ac:dyDescent="0.2">
      <c r="A3" s="28" t="s">
        <v>134</v>
      </c>
      <c r="B3" s="28"/>
      <c r="C3" s="28"/>
      <c r="D3" s="29"/>
      <c r="E3" s="29"/>
      <c r="F3" s="29"/>
      <c r="G3" s="29"/>
      <c r="H3" s="29"/>
      <c r="I3" s="29"/>
      <c r="J3" s="28"/>
      <c r="K3" s="28"/>
      <c r="L3" s="29"/>
    </row>
    <row r="4" spans="1:12" x14ac:dyDescent="0.2">
      <c r="A4" s="38" t="s">
        <v>25</v>
      </c>
      <c r="B4" s="38" t="s">
        <v>123</v>
      </c>
      <c r="C4" s="38" t="s">
        <v>14</v>
      </c>
      <c r="D4" s="44" t="s">
        <v>13</v>
      </c>
      <c r="E4" s="44" t="s">
        <v>15</v>
      </c>
      <c r="F4" s="44" t="s">
        <v>16</v>
      </c>
      <c r="G4" s="44" t="s">
        <v>57</v>
      </c>
      <c r="H4" s="48" t="str">
        <f>IF([1]Absolute!I5509="","-",IF($B5="","-",[1]Absolute!I5509))</f>
        <v>-</v>
      </c>
      <c r="I4" s="48" t="str">
        <f>IF([1]Absolute!J5509="","-",IF($B5="","-",[1]Absolute!J5509))</f>
        <v>-</v>
      </c>
      <c r="J4" s="46">
        <f>[1]Absolute!K5509</f>
        <v>276</v>
      </c>
      <c r="K4" s="46">
        <f>[1]Absolute!L5509</f>
        <v>405</v>
      </c>
      <c r="L4" s="47" t="s">
        <v>14</v>
      </c>
    </row>
    <row r="5" spans="1:12" x14ac:dyDescent="0.2">
      <c r="A5" s="38" t="s">
        <v>25</v>
      </c>
      <c r="B5" s="38" t="str">
        <f>IF([1]Absolute!G5510="","-",[1]Absolute!G5510)</f>
        <v>-</v>
      </c>
      <c r="C5" s="38" t="s">
        <v>14</v>
      </c>
      <c r="D5" s="44" t="s">
        <v>13</v>
      </c>
      <c r="E5" s="57" t="s">
        <v>17</v>
      </c>
      <c r="F5" s="57" t="s">
        <v>18</v>
      </c>
      <c r="G5" s="44" t="s">
        <v>13</v>
      </c>
      <c r="H5" s="48" t="str">
        <f>IF([1]Absolute!I5510="","-",IF($B6="","-",[1]Absolute!I5510))</f>
        <v>-</v>
      </c>
      <c r="I5" s="48" t="str">
        <f>IF([1]Absolute!J5510="","-",IF($B6="","-",[1]Absolute!J5510))</f>
        <v>-</v>
      </c>
      <c r="J5" s="46">
        <f>[1]Absolute!K5510</f>
        <v>271</v>
      </c>
      <c r="K5" s="46">
        <f>[1]Absolute!L5510</f>
        <v>405</v>
      </c>
      <c r="L5" s="47" t="str">
        <f t="shared" ref="L5:L18" si="0">IF(K5&gt;K4,"↑",IF(K5=K4,"→","↓"))</f>
        <v>→</v>
      </c>
    </row>
    <row r="6" spans="1:12" x14ac:dyDescent="0.2">
      <c r="A6" s="38" t="s">
        <v>25</v>
      </c>
      <c r="B6" s="38" t="str">
        <f>IF([1]Absolute!G5511="","-",[1]Absolute!G5511)</f>
        <v>-</v>
      </c>
      <c r="C6" s="38" t="s">
        <v>14</v>
      </c>
      <c r="D6" s="44" t="s">
        <v>13</v>
      </c>
      <c r="E6" s="57" t="s">
        <v>76</v>
      </c>
      <c r="F6" s="57" t="s">
        <v>77</v>
      </c>
      <c r="G6" s="44" t="s">
        <v>13</v>
      </c>
      <c r="H6" s="48" t="str">
        <f>IF([1]Absolute!I5511="","-",IF($B7="","-",[1]Absolute!I5511))</f>
        <v>-</v>
      </c>
      <c r="I6" s="48" t="str">
        <f>IF([1]Absolute!J5511="","-",IF($B7="","-",[1]Absolute!J5511))</f>
        <v>-</v>
      </c>
      <c r="J6" s="46">
        <f>[1]Absolute!K5511</f>
        <v>257.45</v>
      </c>
      <c r="K6" s="46">
        <f>[1]Absolute!L5511</f>
        <v>296</v>
      </c>
      <c r="L6" s="47" t="str">
        <f t="shared" si="0"/>
        <v>↓</v>
      </c>
    </row>
    <row r="7" spans="1:12" x14ac:dyDescent="0.2">
      <c r="A7" s="38" t="s">
        <v>25</v>
      </c>
      <c r="B7" s="38" t="str">
        <f>IF([1]Absolute!G5512="","-",[1]Absolute!G5512)</f>
        <v>Buy</v>
      </c>
      <c r="C7" s="38" t="s">
        <v>43</v>
      </c>
      <c r="D7" s="44" t="s">
        <v>57</v>
      </c>
      <c r="E7" s="57" t="s">
        <v>13</v>
      </c>
      <c r="F7" s="57" t="s">
        <v>135</v>
      </c>
      <c r="G7" s="44" t="s">
        <v>136</v>
      </c>
      <c r="H7" s="48">
        <f>IF([1]Absolute!I5512="","-",IF($B8="","-",[1]Absolute!I5512))</f>
        <v>0.12723404255319148</v>
      </c>
      <c r="I7" s="48">
        <f>IF([1]Absolute!J5512="","-",IF($B8="","-",[1]Absolute!J5512))</f>
        <v>0.25745357223601806</v>
      </c>
      <c r="J7" s="46">
        <f>[1]Absolute!K5512</f>
        <v>235</v>
      </c>
      <c r="K7" s="46">
        <f>[1]Absolute!L5512</f>
        <v>296</v>
      </c>
      <c r="L7" s="47" t="str">
        <f t="shared" si="0"/>
        <v>→</v>
      </c>
    </row>
    <row r="8" spans="1:12" x14ac:dyDescent="0.2">
      <c r="A8" s="38" t="s">
        <v>25</v>
      </c>
      <c r="B8" s="38" t="str">
        <f>IF([1]Absolute!G5513="","-",[1]Absolute!G5513)</f>
        <v>-</v>
      </c>
      <c r="C8" s="38" t="s">
        <v>14</v>
      </c>
      <c r="D8" s="44" t="s">
        <v>13</v>
      </c>
      <c r="E8" s="57" t="s">
        <v>21</v>
      </c>
      <c r="F8" s="57" t="s">
        <v>22</v>
      </c>
      <c r="G8" s="44" t="s">
        <v>13</v>
      </c>
      <c r="H8" s="48" t="str">
        <f>IF([1]Absolute!I5513="","-",IF($B10="","-",[1]Absolute!I5513))</f>
        <v>-</v>
      </c>
      <c r="I8" s="48" t="str">
        <f>IF([1]Absolute!J5513="","-",IF($B10="","-",[1]Absolute!J5513))</f>
        <v>-</v>
      </c>
      <c r="J8" s="46">
        <f>[1]Absolute!K5513</f>
        <v>245</v>
      </c>
      <c r="K8" s="46">
        <f>[1]Absolute!L5513</f>
        <v>296</v>
      </c>
      <c r="L8" s="47" t="str">
        <f t="shared" si="0"/>
        <v>→</v>
      </c>
    </row>
    <row r="9" spans="1:12" x14ac:dyDescent="0.2">
      <c r="A9" s="38" t="s">
        <v>25</v>
      </c>
      <c r="B9" s="38" t="str">
        <f>IF([1]Absolute!G5514="","-",[1]Absolute!G5514)</f>
        <v>-</v>
      </c>
      <c r="C9" s="38" t="s">
        <v>14</v>
      </c>
      <c r="D9" s="44" t="s">
        <v>13</v>
      </c>
      <c r="E9" s="57" t="s">
        <v>23</v>
      </c>
      <c r="F9" s="57" t="s">
        <v>24</v>
      </c>
      <c r="G9" s="44" t="s">
        <v>13</v>
      </c>
      <c r="H9" s="48" t="str">
        <f>IF([1]Absolute!I5514="","-",IF($B17="","-",[1]Absolute!I5514))</f>
        <v>-</v>
      </c>
      <c r="I9" s="48" t="str">
        <f>IF([1]Absolute!J5514="","-",IF($B17="","-",[1]Absolute!J5514))</f>
        <v>-</v>
      </c>
      <c r="J9" s="46">
        <f>[1]Absolute!K5514</f>
        <v>270</v>
      </c>
      <c r="K9" s="46">
        <f>[1]Absolute!L5514</f>
        <v>303</v>
      </c>
      <c r="L9" s="47" t="str">
        <f t="shared" si="0"/>
        <v>↑</v>
      </c>
    </row>
    <row r="10" spans="1:12" x14ac:dyDescent="0.2">
      <c r="A10" s="38" t="s">
        <v>25</v>
      </c>
      <c r="B10" s="38" t="str">
        <f>IF([1]Absolute!G5515="","-",[1]Absolute!G5515)</f>
        <v>-</v>
      </c>
      <c r="C10" s="38" t="s">
        <v>14</v>
      </c>
      <c r="D10" s="44" t="s">
        <v>13</v>
      </c>
      <c r="E10" s="57" t="s">
        <v>29</v>
      </c>
      <c r="F10" s="57" t="s">
        <v>30</v>
      </c>
      <c r="G10" s="44" t="s">
        <v>13</v>
      </c>
      <c r="H10" s="48" t="str">
        <f>IF([1]Absolute!I5515="","-",IF($B19="","-",[1]Absolute!I5515))</f>
        <v>-</v>
      </c>
      <c r="I10" s="48" t="str">
        <f>IF([1]Absolute!J5515="","-",IF($B19="","-",[1]Absolute!J5515))</f>
        <v>-</v>
      </c>
      <c r="J10" s="46">
        <f>[1]Absolute!K5515</f>
        <v>276</v>
      </c>
      <c r="K10" s="46">
        <f>[1]Absolute!L5515</f>
        <v>303</v>
      </c>
      <c r="L10" s="47" t="str">
        <f t="shared" si="0"/>
        <v>→</v>
      </c>
    </row>
    <row r="11" spans="1:12" x14ac:dyDescent="0.2">
      <c r="A11" s="38" t="s">
        <v>25</v>
      </c>
      <c r="B11" s="38" t="str">
        <f>IF([1]Absolute!G5516="","-",[1]Absolute!G5516)</f>
        <v>-</v>
      </c>
      <c r="C11" s="38" t="s">
        <v>14</v>
      </c>
      <c r="D11" s="44" t="s">
        <v>13</v>
      </c>
      <c r="E11" s="57" t="s">
        <v>33</v>
      </c>
      <c r="F11" s="57" t="s">
        <v>34</v>
      </c>
      <c r="G11" s="44" t="s">
        <v>13</v>
      </c>
      <c r="H11" s="48" t="str">
        <f>IF([1]Absolute!I5516="","-",IF($B20="","-",[1]Absolute!I5516))</f>
        <v>-</v>
      </c>
      <c r="I11" s="48" t="str">
        <f>IF([1]Absolute!J5516="","-",IF($B20="","-",[1]Absolute!J5516))</f>
        <v>-</v>
      </c>
      <c r="J11" s="46">
        <f>[1]Absolute!K5516</f>
        <v>255</v>
      </c>
      <c r="K11" s="46">
        <f>[1]Absolute!L5516</f>
        <v>303</v>
      </c>
      <c r="L11" s="47" t="str">
        <f t="shared" si="0"/>
        <v>→</v>
      </c>
    </row>
    <row r="12" spans="1:12" x14ac:dyDescent="0.2">
      <c r="A12" s="38" t="s">
        <v>25</v>
      </c>
      <c r="B12" s="38" t="str">
        <f>IF([1]Absolute!G5517="","-",[1]Absolute!G5517)</f>
        <v>-</v>
      </c>
      <c r="C12" s="38" t="s">
        <v>14</v>
      </c>
      <c r="D12" s="44" t="s">
        <v>13</v>
      </c>
      <c r="E12" s="57" t="s">
        <v>35</v>
      </c>
      <c r="F12" s="57" t="s">
        <v>36</v>
      </c>
      <c r="G12" s="44" t="s">
        <v>13</v>
      </c>
      <c r="H12" s="48" t="str">
        <f>IF([1]Absolute!I5517="","-",IF(#REF!="","-",[1]Absolute!I5517))</f>
        <v>-</v>
      </c>
      <c r="I12" s="48" t="str">
        <f>IF([1]Absolute!J5517="","-",IF(#REF!="","-",[1]Absolute!J5517))</f>
        <v>-</v>
      </c>
      <c r="J12" s="46">
        <f>[1]Absolute!K5517</f>
        <v>260</v>
      </c>
      <c r="K12" s="46">
        <f>[1]Absolute!L5517</f>
        <v>303</v>
      </c>
      <c r="L12" s="47" t="str">
        <f t="shared" si="0"/>
        <v>→</v>
      </c>
    </row>
    <row r="13" spans="1:12" x14ac:dyDescent="0.2">
      <c r="A13" s="38" t="s">
        <v>25</v>
      </c>
      <c r="B13" s="38" t="str">
        <f>IF([1]Absolute!G5518="","-",[1]Absolute!G5518)</f>
        <v>-</v>
      </c>
      <c r="C13" s="38" t="s">
        <v>14</v>
      </c>
      <c r="D13" s="44" t="s">
        <v>13</v>
      </c>
      <c r="E13" s="57" t="s">
        <v>37</v>
      </c>
      <c r="F13" s="57" t="s">
        <v>38</v>
      </c>
      <c r="G13" s="44" t="s">
        <v>13</v>
      </c>
      <c r="H13" s="48" t="str">
        <f>IF([1]Absolute!I5518="","-",IF(#REF!="","-",[1]Absolute!I5518))</f>
        <v>-</v>
      </c>
      <c r="I13" s="48" t="str">
        <f>IF([1]Absolute!J5518="","-",IF(#REF!="","-",[1]Absolute!J5518))</f>
        <v>-</v>
      </c>
      <c r="J13" s="46">
        <f>[1]Absolute!K5518</f>
        <v>313</v>
      </c>
      <c r="K13" s="46">
        <f>[1]Absolute!L5518</f>
        <v>303</v>
      </c>
      <c r="L13" s="47" t="str">
        <f t="shared" si="0"/>
        <v>→</v>
      </c>
    </row>
    <row r="14" spans="1:12" x14ac:dyDescent="0.2">
      <c r="A14" s="38" t="s">
        <v>25</v>
      </c>
      <c r="B14" s="38" t="str">
        <f>IF([1]Absolute!G5519="","-",[1]Absolute!G5519)</f>
        <v>-</v>
      </c>
      <c r="C14" s="38" t="s">
        <v>14</v>
      </c>
      <c r="D14" s="44" t="s">
        <v>13</v>
      </c>
      <c r="E14" s="57" t="s">
        <v>41</v>
      </c>
      <c r="F14" s="57" t="s">
        <v>42</v>
      </c>
      <c r="G14" s="44" t="s">
        <v>13</v>
      </c>
      <c r="H14" s="48" t="str">
        <f>IF([1]Absolute!I5519="","-",IF(#REF!="","-",[1]Absolute!I5519))</f>
        <v>-</v>
      </c>
      <c r="I14" s="48" t="str">
        <f>IF([1]Absolute!J5519="","-",IF(#REF!="","-",[1]Absolute!J5519))</f>
        <v>-</v>
      </c>
      <c r="J14" s="46">
        <f>[1]Absolute!K5519</f>
        <v>285.5</v>
      </c>
      <c r="K14" s="46">
        <f>[1]Absolute!L5519</f>
        <v>303</v>
      </c>
      <c r="L14" s="47" t="str">
        <f t="shared" si="0"/>
        <v>→</v>
      </c>
    </row>
    <row r="15" spans="1:12" x14ac:dyDescent="0.2">
      <c r="A15" s="38" t="s">
        <v>25</v>
      </c>
      <c r="B15" s="38" t="str">
        <f>IF([1]Absolute!G5520="","-",[1]Absolute!G5520)</f>
        <v>-</v>
      </c>
      <c r="C15" s="38" t="s">
        <v>14</v>
      </c>
      <c r="D15" s="44" t="s">
        <v>13</v>
      </c>
      <c r="E15" s="57" t="s">
        <v>137</v>
      </c>
      <c r="F15" s="57" t="s">
        <v>138</v>
      </c>
      <c r="G15" s="44" t="s">
        <v>13</v>
      </c>
      <c r="H15" s="48" t="str">
        <f>IF([1]Absolute!I5520="","-",IF(#REF!="","-",[1]Absolute!I5520))</f>
        <v>-</v>
      </c>
      <c r="I15" s="48" t="str">
        <f>IF([1]Absolute!J5520="","-",IF(#REF!="","-",[1]Absolute!J5520))</f>
        <v>-</v>
      </c>
      <c r="J15" s="46">
        <f>[1]Absolute!K5520</f>
        <v>279.5</v>
      </c>
      <c r="K15" s="46">
        <f>[1]Absolute!L5520</f>
        <v>296.60000000000002</v>
      </c>
      <c r="L15" s="47" t="str">
        <f t="shared" si="0"/>
        <v>↓</v>
      </c>
    </row>
    <row r="16" spans="1:12" x14ac:dyDescent="0.2">
      <c r="A16" s="38" t="s">
        <v>25</v>
      </c>
      <c r="B16" s="38" t="str">
        <f>IF([1]Absolute!G5521="","-",[1]Absolute!G5521)</f>
        <v>-</v>
      </c>
      <c r="C16" s="38" t="s">
        <v>14</v>
      </c>
      <c r="D16" t="s">
        <v>13</v>
      </c>
      <c r="E16" s="37">
        <v>43297</v>
      </c>
      <c r="F16" s="37">
        <v>43298</v>
      </c>
      <c r="G16" t="s">
        <v>13</v>
      </c>
      <c r="H16" s="48" t="str">
        <f>IF([1]Absolute!I5521="","-",IF(#REF!="","-",[1]Absolute!I5521))</f>
        <v>-</v>
      </c>
      <c r="I16" s="48" t="str">
        <f>IF([1]Absolute!J5521="","-",IF(#REF!="","-",[1]Absolute!J5521))</f>
        <v>-</v>
      </c>
      <c r="J16" s="46">
        <f>[1]Absolute!K5521</f>
        <v>270</v>
      </c>
      <c r="K16" s="46">
        <f>[1]Absolute!L5521</f>
        <v>296.60000000000002</v>
      </c>
      <c r="L16" s="47" t="str">
        <f t="shared" si="0"/>
        <v>→</v>
      </c>
    </row>
    <row r="17" spans="1:12" x14ac:dyDescent="0.2">
      <c r="A17" s="38" t="s">
        <v>25</v>
      </c>
      <c r="B17" s="38" t="str">
        <f>IF([1]Absolute!G5522="","-",[1]Absolute!G5522)</f>
        <v>Hold</v>
      </c>
      <c r="C17" s="38" t="s">
        <v>26</v>
      </c>
      <c r="D17" s="44" t="s">
        <v>136</v>
      </c>
      <c r="E17" s="57" t="s">
        <v>13</v>
      </c>
      <c r="F17" s="57" t="s">
        <v>130</v>
      </c>
      <c r="G17" s="44" t="s">
        <v>139</v>
      </c>
      <c r="H17" s="48" t="e">
        <f>IF([1]Absolute!I5522="","-",IF(#REF!="","-",[1]Absolute!I5522))</f>
        <v>#REF!</v>
      </c>
      <c r="I17" s="48" t="e">
        <f>IF([1]Absolute!J5522="","-",IF(#REF!="","-",[1]Absolute!J5522))</f>
        <v>#REF!</v>
      </c>
      <c r="J17" s="46">
        <f>[1]Absolute!K5522</f>
        <v>258.5</v>
      </c>
      <c r="K17" s="46">
        <f>[1]Absolute!L5522</f>
        <v>283.10000000000002</v>
      </c>
      <c r="L17" s="47" t="str">
        <f t="shared" si="0"/>
        <v>↓</v>
      </c>
    </row>
    <row r="18" spans="1:12" x14ac:dyDescent="0.2">
      <c r="A18" s="38" t="s">
        <v>25</v>
      </c>
      <c r="B18" s="38" t="str">
        <f>IF([1]Absolute!G5523="","-",[1]Absolute!G5523)</f>
        <v>-</v>
      </c>
      <c r="C18" s="38" t="s">
        <v>14</v>
      </c>
      <c r="D18" s="44" t="s">
        <v>13</v>
      </c>
      <c r="E18" s="57" t="s">
        <v>44</v>
      </c>
      <c r="F18" s="57" t="s">
        <v>45</v>
      </c>
      <c r="G18" s="44" t="s">
        <v>13</v>
      </c>
      <c r="H18" s="48" t="str">
        <f>IF([1]Absolute!I5523="","-",IF(#REF!="","-",[1]Absolute!I5523))</f>
        <v>-</v>
      </c>
      <c r="I18" s="48" t="str">
        <f>IF([1]Absolute!J5523="","-",IF(#REF!="","-",[1]Absolute!J5523))</f>
        <v>-</v>
      </c>
      <c r="J18" s="46">
        <f>[1]Absolute!K5523</f>
        <v>255</v>
      </c>
      <c r="K18" s="46">
        <f>[1]Absolute!L5523</f>
        <v>283.10000000000002</v>
      </c>
      <c r="L18" s="47" t="str">
        <f t="shared" si="0"/>
        <v>→</v>
      </c>
    </row>
    <row r="19" spans="1:12" x14ac:dyDescent="0.2">
      <c r="D19" s="18"/>
      <c r="E19" s="51"/>
      <c r="F19" s="51"/>
      <c r="G19" s="13"/>
      <c r="H19" s="22"/>
      <c r="I19" s="22"/>
      <c r="J19" s="17"/>
      <c r="K19" s="17"/>
    </row>
    <row r="20" spans="1:12" x14ac:dyDescent="0.2">
      <c r="D20" s="18"/>
      <c r="E20" s="51"/>
      <c r="F20" s="51"/>
      <c r="G20" s="13"/>
      <c r="H20" s="22"/>
      <c r="I20" s="22"/>
      <c r="J20" s="17"/>
      <c r="K20" s="17"/>
    </row>
    <row r="76" spans="5:5" x14ac:dyDescent="0.2">
      <c r="E76">
        <f>B67</f>
        <v>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1">
    <tabColor rgb="FFFFC000"/>
  </sheetPr>
  <dimension ref="A1:I21"/>
  <sheetViews>
    <sheetView topLeftCell="A4" workbookViewId="0">
      <selection activeCell="A23" sqref="A23:XFD57"/>
    </sheetView>
  </sheetViews>
  <sheetFormatPr defaultRowHeight="12.75" x14ac:dyDescent="0.2"/>
  <cols>
    <col min="1" max="1" width="38.5703125" bestFit="1" customWidth="1"/>
    <col min="2" max="2" width="25.5703125" bestFit="1" customWidth="1"/>
    <col min="3" max="3" width="14.28515625" customWidth="1"/>
    <col min="4" max="4" width="11.5703125" bestFit="1" customWidth="1"/>
    <col min="5" max="6" width="19.7109375" customWidth="1"/>
    <col min="7" max="7" width="22.28515625" bestFit="1" customWidth="1"/>
    <col min="8" max="8" width="17.140625" customWidth="1"/>
    <col min="9" max="9" width="20.28515625" customWidth="1"/>
  </cols>
  <sheetData>
    <row r="1" spans="1:9" x14ac:dyDescent="0.2">
      <c r="A1" s="24" t="s">
        <v>47</v>
      </c>
      <c r="B1" s="24"/>
      <c r="D1" s="25"/>
      <c r="E1" s="25"/>
      <c r="F1" s="25"/>
      <c r="G1" s="25"/>
    </row>
    <row r="2" spans="1:9" x14ac:dyDescent="0.2">
      <c r="A2" s="26" t="s">
        <v>1</v>
      </c>
      <c r="B2" s="26" t="s">
        <v>48</v>
      </c>
      <c r="C2" s="26"/>
      <c r="D2" s="27" t="s">
        <v>3</v>
      </c>
      <c r="E2" s="27" t="s">
        <v>4</v>
      </c>
      <c r="F2" s="27" t="s">
        <v>5</v>
      </c>
      <c r="G2" s="27" t="s">
        <v>6</v>
      </c>
      <c r="H2" s="26" t="s">
        <v>9</v>
      </c>
      <c r="I2" s="26" t="s">
        <v>8</v>
      </c>
    </row>
    <row r="3" spans="1:9" x14ac:dyDescent="0.2">
      <c r="A3" s="28" t="s">
        <v>49</v>
      </c>
      <c r="B3" s="28"/>
      <c r="C3" s="28"/>
      <c r="D3" s="29"/>
      <c r="E3" s="29"/>
      <c r="F3" s="29"/>
      <c r="G3" s="29"/>
      <c r="H3" s="28"/>
      <c r="I3" s="28"/>
    </row>
    <row r="4" spans="1:9" x14ac:dyDescent="0.2">
      <c r="A4" s="10" t="str">
        <f>BAH!A4</f>
        <v>Sylwia Jaśkiewicz/Maciej Wewiórski</v>
      </c>
      <c r="B4" t="s">
        <v>74</v>
      </c>
      <c r="C4" s="13" t="s">
        <v>14</v>
      </c>
      <c r="D4" s="10" t="s">
        <v>13</v>
      </c>
      <c r="E4" s="30" t="str">
        <f>BAH!E4</f>
        <v>03.09.2017</v>
      </c>
      <c r="F4" s="30" t="str">
        <f>BAH!F4</f>
        <v>04.09.2017</v>
      </c>
      <c r="G4" s="10" t="s">
        <v>19</v>
      </c>
      <c r="H4" s="12">
        <f>BAH!J4</f>
        <v>12.1</v>
      </c>
      <c r="I4" s="31">
        <f>IF(B4="-","-",IF(B5="","-",[1]Relative!J10938))</f>
        <v>0</v>
      </c>
    </row>
    <row r="5" spans="1:9" x14ac:dyDescent="0.2">
      <c r="A5" s="10" t="str">
        <f>BAH!A5</f>
        <v>Sylwia Jaśkiewicz/Maciej Wewiórski</v>
      </c>
      <c r="B5" t="str">
        <f>IF([1]Relative!H10939="","-",[1]Relative!H10939)</f>
        <v>-</v>
      </c>
      <c r="C5" s="13" t="s">
        <v>14</v>
      </c>
      <c r="D5" s="10" t="s">
        <v>13</v>
      </c>
      <c r="E5" s="30" t="str">
        <f>BAH!E5</f>
        <v>15.10.2017</v>
      </c>
      <c r="F5" s="30" t="str">
        <f>BAH!F5</f>
        <v>16.10.2017</v>
      </c>
      <c r="G5" s="10" t="s">
        <v>13</v>
      </c>
      <c r="H5" s="12">
        <f>BAH!J5</f>
        <v>12.55</v>
      </c>
      <c r="I5" s="31" t="str">
        <f>IF(B5="-","-",IF(B6="","-",[1]Relative!J10939))</f>
        <v>-</v>
      </c>
    </row>
    <row r="6" spans="1:9" x14ac:dyDescent="0.2">
      <c r="A6" s="10" t="str">
        <f>BAH!A6</f>
        <v>Sylwia Jaśkiewicz/Maciej Wewiórski</v>
      </c>
      <c r="B6" t="str">
        <f>IF([1]Relative!H10940="","-",[1]Relative!H10940)</f>
        <v>Overweight</v>
      </c>
      <c r="C6" s="13" t="s">
        <v>14</v>
      </c>
      <c r="D6" s="14" t="s">
        <v>19</v>
      </c>
      <c r="E6" s="32" t="str">
        <f>BAH!E6</f>
        <v>-</v>
      </c>
      <c r="F6" s="32" t="str">
        <f>BAH!F6</f>
        <v>19.10.2017</v>
      </c>
      <c r="G6" s="14" t="str">
        <f>D9</f>
        <v>07.01.2018</v>
      </c>
      <c r="H6" s="12">
        <f>BAH!J6</f>
        <v>12.45</v>
      </c>
      <c r="I6" s="31">
        <f>IF(B6="-","-",IF(B7="","-",[1]Relative!J10940))</f>
        <v>0.48879222275874312</v>
      </c>
    </row>
    <row r="7" spans="1:9" x14ac:dyDescent="0.2">
      <c r="A7" s="10" t="str">
        <f>BAH!A7</f>
        <v>Sylwia Jaśkiewicz/Maciej Wewiórski</v>
      </c>
      <c r="B7" t="str">
        <f>IF([1]Relative!H10941="","-",[1]Relative!H10941)</f>
        <v>-</v>
      </c>
      <c r="C7" s="13" t="s">
        <v>14</v>
      </c>
      <c r="D7" s="14" t="s">
        <v>13</v>
      </c>
      <c r="E7" s="32" t="str">
        <f>BAH!E7</f>
        <v>15.11.2017</v>
      </c>
      <c r="F7" s="32" t="str">
        <f>BAH!F7</f>
        <v>16.11.2017</v>
      </c>
      <c r="G7" s="14" t="s">
        <v>13</v>
      </c>
      <c r="H7" s="12">
        <f>BAH!J7</f>
        <v>14.85</v>
      </c>
      <c r="I7" s="31" t="str">
        <f>IF(B7="-","-",IF(B8="","-",[1]Relative!J10941))</f>
        <v>-</v>
      </c>
    </row>
    <row r="8" spans="1:9" x14ac:dyDescent="0.2">
      <c r="A8" s="10" t="str">
        <f>BAH!A8</f>
        <v>Sylwia Jaśkiewicz/Maciej Wewiórski</v>
      </c>
      <c r="B8" t="str">
        <f>IF([1]Relative!H10942="","-",[1]Relative!H10942)</f>
        <v>-</v>
      </c>
      <c r="C8" s="13" t="s">
        <v>14</v>
      </c>
      <c r="D8" s="14" t="s">
        <v>13</v>
      </c>
      <c r="E8" s="32" t="str">
        <f>BAH!E8</f>
        <v>10.12.2017</v>
      </c>
      <c r="F8" s="32" t="str">
        <f>BAH!F8</f>
        <v>11.12.2017</v>
      </c>
      <c r="G8" s="14" t="s">
        <v>13</v>
      </c>
      <c r="H8" s="12">
        <f>BAH!J8</f>
        <v>18.059999999999999</v>
      </c>
      <c r="I8" s="31" t="str">
        <f>IF(B8="-","-",IF(B9="","-",[1]Relative!J10942))</f>
        <v>-</v>
      </c>
    </row>
    <row r="9" spans="1:9" x14ac:dyDescent="0.2">
      <c r="A9" s="10" t="str">
        <f>BAH!A9</f>
        <v>Sylwia Jaśkiewicz</v>
      </c>
      <c r="B9" t="str">
        <f>IF([1]Relative!H10943="","-",[1]Relative!H10943)</f>
        <v>Neutral</v>
      </c>
      <c r="C9" s="15" t="s">
        <v>26</v>
      </c>
      <c r="D9" s="14" t="s">
        <v>27</v>
      </c>
      <c r="E9" s="32" t="str">
        <f>BAH!E9</f>
        <v>-</v>
      </c>
      <c r="F9" s="32" t="str">
        <f>BAH!F9</f>
        <v>08.01.2018</v>
      </c>
      <c r="G9" s="14">
        <f>D18</f>
        <v>43306</v>
      </c>
      <c r="H9" s="12">
        <f>BAH!J9</f>
        <v>11.15</v>
      </c>
      <c r="I9" s="31">
        <f>IF(B9="-","-",IF(B10="","-",[1]Relative!J10943))</f>
        <v>-0.30076196574957237</v>
      </c>
    </row>
    <row r="10" spans="1:9" x14ac:dyDescent="0.2">
      <c r="A10" s="10" t="str">
        <f>BAH!A10</f>
        <v>Sylwia Jaśkiewicz</v>
      </c>
      <c r="B10" t="str">
        <f>IF([1]Relative!H10944="","-",[1]Relative!H10944)</f>
        <v>-</v>
      </c>
      <c r="C10" s="13" t="s">
        <v>14</v>
      </c>
      <c r="D10" s="14" t="s">
        <v>13</v>
      </c>
      <c r="E10" s="32" t="str">
        <f>BAH!E10</f>
        <v>10.01.2018</v>
      </c>
      <c r="F10" s="32" t="str">
        <f>BAH!F10</f>
        <v>11.01.2018</v>
      </c>
      <c r="G10" s="14" t="s">
        <v>13</v>
      </c>
      <c r="H10" s="12">
        <f>BAH!J10</f>
        <v>10.9</v>
      </c>
      <c r="I10" s="31" t="str">
        <f>IF(B10="-","-",IF(B11="","-",[1]Relative!J10944))</f>
        <v>-</v>
      </c>
    </row>
    <row r="11" spans="1:9" x14ac:dyDescent="0.2">
      <c r="A11" s="10" t="str">
        <f>BAH!A11</f>
        <v>Sylwia Jaśkiewicz</v>
      </c>
      <c r="B11" t="str">
        <f>IF([1]Relative!H10945="","-",[1]Relative!H10945)</f>
        <v>-</v>
      </c>
      <c r="C11" s="13" t="s">
        <v>14</v>
      </c>
      <c r="D11" s="14" t="s">
        <v>13</v>
      </c>
      <c r="E11" s="32" t="str">
        <f>BAH!E11</f>
        <v>29.01.2018</v>
      </c>
      <c r="F11" s="32" t="str">
        <f>BAH!F11</f>
        <v>30.01.2018</v>
      </c>
      <c r="G11" s="14" t="s">
        <v>13</v>
      </c>
      <c r="H11" s="12">
        <f>BAH!J11</f>
        <v>9.6</v>
      </c>
      <c r="I11" s="31" t="str">
        <f>IF(B11="-","-",IF(B12="","-",[1]Relative!J10945))</f>
        <v>-</v>
      </c>
    </row>
    <row r="12" spans="1:9" x14ac:dyDescent="0.2">
      <c r="A12" s="10" t="str">
        <f>BAH!A12</f>
        <v>Sylwia Jaśkiewicz</v>
      </c>
      <c r="B12" t="str">
        <f>IF([1]Relative!H10946="","-",[1]Relative!H10946)</f>
        <v>-</v>
      </c>
      <c r="C12" s="13" t="s">
        <v>14</v>
      </c>
      <c r="D12" s="14" t="s">
        <v>13</v>
      </c>
      <c r="E12" s="32" t="s">
        <v>33</v>
      </c>
      <c r="F12" s="32" t="s">
        <v>34</v>
      </c>
      <c r="G12" s="14" t="s">
        <v>13</v>
      </c>
      <c r="H12" s="12">
        <f>BAH!J12</f>
        <v>8.9600000000000009</v>
      </c>
      <c r="I12" s="31" t="str">
        <f>IF(B12="-","-",IF(B13="","-",[1]Relative!J10946))</f>
        <v>-</v>
      </c>
    </row>
    <row r="13" spans="1:9" x14ac:dyDescent="0.2">
      <c r="A13" s="10" t="str">
        <f>BAH!A13</f>
        <v>Sylwia Jaśkiewicz</v>
      </c>
      <c r="B13" t="str">
        <f>IF([1]Relative!H10947="","-",[1]Relative!H10947)</f>
        <v>-</v>
      </c>
      <c r="C13" s="13" t="s">
        <v>14</v>
      </c>
      <c r="D13" s="14" t="s">
        <v>13</v>
      </c>
      <c r="E13" s="32" t="s">
        <v>35</v>
      </c>
      <c r="F13" s="32" t="s">
        <v>36</v>
      </c>
      <c r="G13" s="14" t="s">
        <v>13</v>
      </c>
      <c r="H13" s="12">
        <f>BAH!J13</f>
        <v>8.2799999999999994</v>
      </c>
      <c r="I13" s="31" t="str">
        <f>IF(B13="-","-",IF(B14="","-",[1]Relative!J10947))</f>
        <v>-</v>
      </c>
    </row>
    <row r="14" spans="1:9" x14ac:dyDescent="0.2">
      <c r="A14" s="10" t="str">
        <f>BAH!A14</f>
        <v>Sylwia Jaśkiewicz</v>
      </c>
      <c r="B14" t="str">
        <f>IF([1]Relative!H10948="","-",[1]Relative!H10948)</f>
        <v>-</v>
      </c>
      <c r="C14" s="13" t="s">
        <v>14</v>
      </c>
      <c r="D14" s="14" t="s">
        <v>13</v>
      </c>
      <c r="E14" s="32" t="s">
        <v>37</v>
      </c>
      <c r="F14" s="32" t="s">
        <v>38</v>
      </c>
      <c r="G14" s="14" t="s">
        <v>13</v>
      </c>
      <c r="H14" s="12">
        <f>BAH!J14</f>
        <v>9.26</v>
      </c>
      <c r="I14" s="31" t="str">
        <f>IF(B14="-","-",IF(B15="","-",[1]Relative!J10948))</f>
        <v>-</v>
      </c>
    </row>
    <row r="15" spans="1:9" x14ac:dyDescent="0.2">
      <c r="A15" s="10" t="str">
        <f>BAH!A15</f>
        <v>Sylwia Jaśkiewicz</v>
      </c>
      <c r="B15" t="str">
        <f>IF([1]Relative!H10949="","-",[1]Relative!H10949)</f>
        <v>-</v>
      </c>
      <c r="C15" s="13" t="s">
        <v>14</v>
      </c>
      <c r="D15" s="14" t="s">
        <v>13</v>
      </c>
      <c r="E15" s="32" t="s">
        <v>39</v>
      </c>
      <c r="F15" s="32" t="s">
        <v>40</v>
      </c>
      <c r="G15" s="14" t="s">
        <v>13</v>
      </c>
      <c r="H15" s="12">
        <f>BAH!J15</f>
        <v>8.14</v>
      </c>
      <c r="I15" s="31" t="str">
        <f>IF(B15="-","-",IF(B16="","-",[1]Relative!J10949))</f>
        <v>-</v>
      </c>
    </row>
    <row r="16" spans="1:9" x14ac:dyDescent="0.2">
      <c r="A16" s="10" t="str">
        <f>BAH!A16</f>
        <v>Sylwia Jaśkiewicz</v>
      </c>
      <c r="B16" t="str">
        <f>IF([1]Relative!H10950="","-",[1]Relative!H10950)</f>
        <v>-</v>
      </c>
      <c r="C16" s="13" t="s">
        <v>14</v>
      </c>
      <c r="D16" s="14" t="s">
        <v>13</v>
      </c>
      <c r="E16" s="32" t="s">
        <v>41</v>
      </c>
      <c r="F16" s="32" t="s">
        <v>42</v>
      </c>
      <c r="G16" s="14" t="s">
        <v>13</v>
      </c>
      <c r="H16" s="12">
        <f>BAH!J16</f>
        <v>6.6</v>
      </c>
      <c r="I16" s="31" t="str">
        <f>IF(B16="-","-",IF(B17="","-",[1]Relative!J10950))</f>
        <v>-</v>
      </c>
    </row>
    <row r="17" spans="1:9" x14ac:dyDescent="0.2">
      <c r="A17" s="10" t="str">
        <f>BAH!A17</f>
        <v>Sylwia Jaśkiewicz</v>
      </c>
      <c r="B17" t="str">
        <f>IF([1]Relative!H10951="","-",[1]Relative!H10951)</f>
        <v>-</v>
      </c>
      <c r="C17" s="13" t="s">
        <v>14</v>
      </c>
      <c r="D17" s="14" t="s">
        <v>13</v>
      </c>
      <c r="E17" s="32">
        <v>43297</v>
      </c>
      <c r="F17" s="32">
        <v>43298</v>
      </c>
      <c r="G17" s="14" t="s">
        <v>13</v>
      </c>
      <c r="H17" s="12">
        <f>BAH!J17</f>
        <v>5.78</v>
      </c>
      <c r="I17" s="31" t="str">
        <f>IF(B17="-","-",IF(B18="","-",[1]Relative!J10951))</f>
        <v>-</v>
      </c>
    </row>
    <row r="18" spans="1:9" x14ac:dyDescent="0.2">
      <c r="A18" s="10" t="str">
        <f>BAH!A18</f>
        <v>Sylwia Jaśkiewicz</v>
      </c>
      <c r="B18" t="str">
        <f>IF([1]Relative!H10952="","-",[1]Relative!H10952)</f>
        <v>Overweight</v>
      </c>
      <c r="C18" s="2" t="s">
        <v>43</v>
      </c>
      <c r="D18" s="14">
        <v>43306</v>
      </c>
      <c r="E18" s="32" t="s">
        <v>13</v>
      </c>
      <c r="F18" s="32">
        <v>43307</v>
      </c>
      <c r="G18" s="14">
        <f>D20</f>
        <v>43317</v>
      </c>
      <c r="H18" s="12">
        <f>BAH!J18</f>
        <v>6.2</v>
      </c>
      <c r="I18" s="31">
        <f>IF(B18="-","-",IF(B19="","-",[1]Relative!J10952))</f>
        <v>-4.7388049687435818E-2</v>
      </c>
    </row>
    <row r="19" spans="1:9" x14ac:dyDescent="0.2">
      <c r="A19" s="10" t="str">
        <f>BAH!A19</f>
        <v>Sylwia Jaśkiewicz</v>
      </c>
      <c r="B19" t="str">
        <f>IF([1]Relative!H10953="","-",[1]Relative!H10953)</f>
        <v>-</v>
      </c>
      <c r="C19" s="2" t="s">
        <v>14</v>
      </c>
      <c r="D19" s="14" t="s">
        <v>13</v>
      </c>
      <c r="E19" s="32" t="s">
        <v>44</v>
      </c>
      <c r="F19" s="32" t="s">
        <v>45</v>
      </c>
      <c r="G19" s="14" t="s">
        <v>13</v>
      </c>
      <c r="H19" s="12">
        <f>BAH!J19</f>
        <v>5.9</v>
      </c>
      <c r="I19" s="31" t="str">
        <f>IF(B19="-","-",IF(B20="","-",[1]Relative!J10953))</f>
        <v>-</v>
      </c>
    </row>
    <row r="20" spans="1:9" x14ac:dyDescent="0.2">
      <c r="A20" s="10" t="str">
        <f>BAH!A20</f>
        <v>Sylwia Jaśkiewicz</v>
      </c>
      <c r="B20" t="str">
        <f>IF([1]Relative!H10954="","-",[1]Relative!H10954)</f>
        <v>Suspended</v>
      </c>
      <c r="C20" s="2" t="s">
        <v>13</v>
      </c>
      <c r="D20" s="14">
        <v>43317</v>
      </c>
      <c r="E20" s="32" t="s">
        <v>13</v>
      </c>
      <c r="F20" s="32">
        <v>43318</v>
      </c>
      <c r="G20" s="14" t="s">
        <v>13</v>
      </c>
      <c r="H20" s="12">
        <f>BAH!J20</f>
        <v>5.88</v>
      </c>
      <c r="I20" s="31" t="e">
        <f>IF(B20="-","-",IF(#REF!="","-",[1]Relative!J10958))</f>
        <v>#REF!</v>
      </c>
    </row>
    <row r="21" spans="1:9" x14ac:dyDescent="0.2">
      <c r="D21" s="13"/>
      <c r="E21" s="33"/>
      <c r="F21" s="33"/>
      <c r="G21" s="13"/>
      <c r="H21" s="17"/>
      <c r="I21" s="2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>
    <tabColor rgb="FFFFC000"/>
  </sheetPr>
  <dimension ref="A1:I79"/>
  <sheetViews>
    <sheetView topLeftCell="A43" workbookViewId="0">
      <selection activeCell="A21" sqref="A21:XFD57"/>
    </sheetView>
  </sheetViews>
  <sheetFormatPr defaultRowHeight="12.75" x14ac:dyDescent="0.2"/>
  <cols>
    <col min="1" max="1" width="15.7109375" customWidth="1"/>
    <col min="2" max="2" width="14.85546875" customWidth="1"/>
    <col min="3" max="3" width="9.140625" style="53"/>
    <col min="4" max="4" width="10.140625" bestFit="1" customWidth="1"/>
    <col min="5" max="5" width="15.7109375" bestFit="1" customWidth="1"/>
    <col min="6" max="6" width="15.7109375" customWidth="1"/>
    <col min="7" max="7" width="22" style="25" bestFit="1" customWidth="1"/>
    <col min="8" max="8" width="13.42578125" customWidth="1"/>
    <col min="9" max="9" width="20" customWidth="1"/>
  </cols>
  <sheetData>
    <row r="1" spans="1:9" x14ac:dyDescent="0.2">
      <c r="A1" s="24" t="s">
        <v>62</v>
      </c>
      <c r="B1" s="24"/>
      <c r="C1" s="54"/>
      <c r="D1" s="39"/>
      <c r="E1" s="39"/>
      <c r="F1" s="39"/>
      <c r="G1" s="39"/>
      <c r="H1" s="24"/>
      <c r="I1" s="39"/>
    </row>
    <row r="2" spans="1:9" x14ac:dyDescent="0.2">
      <c r="A2" s="26" t="s">
        <v>1</v>
      </c>
      <c r="B2" s="26" t="s">
        <v>48</v>
      </c>
      <c r="C2" s="55"/>
      <c r="D2" s="27" t="s">
        <v>3</v>
      </c>
      <c r="E2" s="27" t="s">
        <v>4</v>
      </c>
      <c r="F2" s="27" t="s">
        <v>5</v>
      </c>
      <c r="G2" s="27" t="s">
        <v>6</v>
      </c>
      <c r="H2" s="26" t="s">
        <v>9</v>
      </c>
      <c r="I2" s="27" t="s">
        <v>8</v>
      </c>
    </row>
    <row r="3" spans="1:9" x14ac:dyDescent="0.2">
      <c r="A3" s="28" t="s">
        <v>134</v>
      </c>
      <c r="B3" s="28"/>
      <c r="C3" s="56"/>
      <c r="D3" s="29"/>
      <c r="E3" s="29"/>
      <c r="F3" s="29"/>
      <c r="G3" s="29"/>
      <c r="H3" s="28"/>
      <c r="I3" s="29"/>
    </row>
    <row r="4" spans="1:9" x14ac:dyDescent="0.2">
      <c r="A4" t="str">
        <f>Neuca!A4</f>
        <v>Sylwia Jaśkiewicz</v>
      </c>
      <c r="B4" s="38" t="s">
        <v>64</v>
      </c>
      <c r="C4" s="47" t="s">
        <v>14</v>
      </c>
      <c r="D4" s="107" t="s">
        <v>13</v>
      </c>
      <c r="E4" s="44" t="s">
        <v>15</v>
      </c>
      <c r="F4" s="44" t="s">
        <v>16</v>
      </c>
      <c r="G4" s="44" t="s">
        <v>57</v>
      </c>
      <c r="H4" s="45">
        <f>Neuca!J4</f>
        <v>276</v>
      </c>
      <c r="I4" s="108" t="str">
        <f>IF([1]Relative!J5505="","-",[1]Relative!J5505)</f>
        <v>-</v>
      </c>
    </row>
    <row r="5" spans="1:9" x14ac:dyDescent="0.2">
      <c r="A5" t="str">
        <f>Neuca!A5</f>
        <v>Sylwia Jaśkiewicz</v>
      </c>
      <c r="B5" s="38" t="str">
        <f>IF([1]Relative!H5506="","-",[1]Relative!H5506)</f>
        <v>-</v>
      </c>
      <c r="C5" s="47" t="s">
        <v>14</v>
      </c>
      <c r="D5" s="107" t="s">
        <v>13</v>
      </c>
      <c r="E5" s="57" t="s">
        <v>17</v>
      </c>
      <c r="F5" s="57" t="s">
        <v>18</v>
      </c>
      <c r="G5" s="44" t="s">
        <v>13</v>
      </c>
      <c r="H5" s="45">
        <f>Neuca!J5</f>
        <v>271</v>
      </c>
      <c r="I5" s="108" t="str">
        <f>IF([1]Relative!J5506="","-",[1]Relative!J5506)</f>
        <v>-</v>
      </c>
    </row>
    <row r="6" spans="1:9" x14ac:dyDescent="0.2">
      <c r="A6" t="str">
        <f>Neuca!A6</f>
        <v>Sylwia Jaśkiewicz</v>
      </c>
      <c r="B6" s="38" t="str">
        <f>IF([1]Relative!H5507="","-",[1]Relative!H5507)</f>
        <v>-</v>
      </c>
      <c r="C6" s="47" t="s">
        <v>14</v>
      </c>
      <c r="D6" s="107" t="s">
        <v>13</v>
      </c>
      <c r="E6" s="57" t="s">
        <v>76</v>
      </c>
      <c r="F6" s="57" t="s">
        <v>77</v>
      </c>
      <c r="G6" s="44" t="s">
        <v>13</v>
      </c>
      <c r="H6" s="45">
        <f>Neuca!J6</f>
        <v>257.45</v>
      </c>
      <c r="I6" s="108" t="str">
        <f>IF([1]Relative!J5507="","-",[1]Relative!J5507)</f>
        <v>-</v>
      </c>
    </row>
    <row r="7" spans="1:9" x14ac:dyDescent="0.2">
      <c r="A7" t="str">
        <f>Neuca!A7</f>
        <v>Sylwia Jaśkiewicz</v>
      </c>
      <c r="B7" s="38" t="str">
        <f>IF([1]Relative!H5508="","-",[1]Relative!H5508)</f>
        <v>Overweight</v>
      </c>
      <c r="C7" s="47" t="s">
        <v>43</v>
      </c>
      <c r="D7" s="107" t="s">
        <v>57</v>
      </c>
      <c r="E7" s="57" t="s">
        <v>13</v>
      </c>
      <c r="F7" s="57" t="s">
        <v>135</v>
      </c>
      <c r="G7" s="44" t="s">
        <v>136</v>
      </c>
      <c r="H7" s="45">
        <f>Neuca!J7</f>
        <v>235</v>
      </c>
      <c r="I7" s="108">
        <f>IF([1]Relative!J5508="","-",[1]Relative!J5508)</f>
        <v>0.25745357223601806</v>
      </c>
    </row>
    <row r="8" spans="1:9" x14ac:dyDescent="0.2">
      <c r="A8" t="str">
        <f>Neuca!A8</f>
        <v>Sylwia Jaśkiewicz</v>
      </c>
      <c r="B8" s="38" t="str">
        <f>IF([1]Relative!H5509="","-",[1]Relative!H5509)</f>
        <v>-</v>
      </c>
      <c r="C8" s="47" t="s">
        <v>14</v>
      </c>
      <c r="D8" s="107" t="s">
        <v>13</v>
      </c>
      <c r="E8" s="57" t="s">
        <v>21</v>
      </c>
      <c r="F8" s="57" t="s">
        <v>22</v>
      </c>
      <c r="G8" s="44" t="s">
        <v>13</v>
      </c>
      <c r="H8" s="45">
        <f>Neuca!J8</f>
        <v>245</v>
      </c>
      <c r="I8" s="108" t="str">
        <f>IF([1]Relative!J5509="","-",[1]Relative!J5509)</f>
        <v>-</v>
      </c>
    </row>
    <row r="9" spans="1:9" x14ac:dyDescent="0.2">
      <c r="A9" t="str">
        <f>Neuca!A9</f>
        <v>Sylwia Jaśkiewicz</v>
      </c>
      <c r="B9" s="38" t="str">
        <f>IF([1]Relative!H5510="","-",[1]Relative!H5510)</f>
        <v>-</v>
      </c>
      <c r="C9" s="47" t="s">
        <v>14</v>
      </c>
      <c r="D9" s="107" t="s">
        <v>13</v>
      </c>
      <c r="E9" s="57" t="s">
        <v>23</v>
      </c>
      <c r="F9" s="57" t="s">
        <v>24</v>
      </c>
      <c r="G9" s="44" t="s">
        <v>13</v>
      </c>
      <c r="H9" s="45">
        <f>Neuca!J9</f>
        <v>270</v>
      </c>
      <c r="I9" s="108" t="str">
        <f>IF([1]Relative!J5510="","-",[1]Relative!J5510)</f>
        <v>-</v>
      </c>
    </row>
    <row r="10" spans="1:9" x14ac:dyDescent="0.2">
      <c r="A10" t="str">
        <f>Neuca!A10</f>
        <v>Sylwia Jaśkiewicz</v>
      </c>
      <c r="B10" s="38" t="str">
        <f>IF([1]Relative!H5511="","-",[1]Relative!H5511)</f>
        <v>-</v>
      </c>
      <c r="C10" s="47" t="s">
        <v>14</v>
      </c>
      <c r="D10" s="107" t="s">
        <v>13</v>
      </c>
      <c r="E10" s="57" t="s">
        <v>29</v>
      </c>
      <c r="F10" s="57" t="s">
        <v>30</v>
      </c>
      <c r="G10" s="44" t="s">
        <v>13</v>
      </c>
      <c r="H10" s="45">
        <f>Neuca!J10</f>
        <v>276</v>
      </c>
      <c r="I10" s="108" t="str">
        <f>IF([1]Relative!J5511="","-",[1]Relative!J5511)</f>
        <v>-</v>
      </c>
    </row>
    <row r="11" spans="1:9" x14ac:dyDescent="0.2">
      <c r="A11" t="str">
        <f>Neuca!A11</f>
        <v>Sylwia Jaśkiewicz</v>
      </c>
      <c r="B11" s="38" t="str">
        <f>IF([1]Relative!H5512="","-",[1]Relative!H5512)</f>
        <v>-</v>
      </c>
      <c r="C11" s="47" t="s">
        <v>14</v>
      </c>
      <c r="D11" s="107" t="s">
        <v>13</v>
      </c>
      <c r="E11" s="57" t="s">
        <v>33</v>
      </c>
      <c r="F11" s="57" t="s">
        <v>34</v>
      </c>
      <c r="G11" s="44" t="s">
        <v>13</v>
      </c>
      <c r="H11" s="45">
        <f>Neuca!J11</f>
        <v>255</v>
      </c>
      <c r="I11" s="108" t="str">
        <f>IF([1]Relative!J5512="","-",[1]Relative!J5512)</f>
        <v>-</v>
      </c>
    </row>
    <row r="12" spans="1:9" x14ac:dyDescent="0.2">
      <c r="A12" t="str">
        <f>Neuca!A12</f>
        <v>Sylwia Jaśkiewicz</v>
      </c>
      <c r="B12" s="38" t="str">
        <f>IF([1]Relative!H5513="","-",[1]Relative!H5513)</f>
        <v>-</v>
      </c>
      <c r="C12" s="47" t="s">
        <v>14</v>
      </c>
      <c r="D12" s="107" t="s">
        <v>13</v>
      </c>
      <c r="E12" s="57" t="s">
        <v>35</v>
      </c>
      <c r="F12" s="57" t="s">
        <v>36</v>
      </c>
      <c r="G12" s="44" t="s">
        <v>13</v>
      </c>
      <c r="H12" s="45">
        <f>Neuca!J12</f>
        <v>260</v>
      </c>
      <c r="I12" s="108" t="str">
        <f>IF([1]Relative!J5513="","-",[1]Relative!J5513)</f>
        <v>-</v>
      </c>
    </row>
    <row r="13" spans="1:9" x14ac:dyDescent="0.2">
      <c r="A13" t="str">
        <f>Neuca!A13</f>
        <v>Sylwia Jaśkiewicz</v>
      </c>
      <c r="B13" s="38" t="str">
        <f>IF([1]Relative!H5514="","-",[1]Relative!H5514)</f>
        <v>-</v>
      </c>
      <c r="C13" s="47" t="s">
        <v>14</v>
      </c>
      <c r="D13" s="107" t="s">
        <v>13</v>
      </c>
      <c r="E13" s="57" t="s">
        <v>37</v>
      </c>
      <c r="F13" s="57" t="s">
        <v>38</v>
      </c>
      <c r="G13" s="44" t="s">
        <v>13</v>
      </c>
      <c r="H13" s="45">
        <f>Neuca!J13</f>
        <v>313</v>
      </c>
      <c r="I13" s="108" t="str">
        <f>IF([1]Relative!J5514="","-",[1]Relative!J5514)</f>
        <v>-</v>
      </c>
    </row>
    <row r="14" spans="1:9" x14ac:dyDescent="0.2">
      <c r="A14" t="str">
        <f>Neuca!A14</f>
        <v>Sylwia Jaśkiewicz</v>
      </c>
      <c r="B14" s="38" t="str">
        <f>IF([1]Relative!H5515="","-",[1]Relative!H5515)</f>
        <v>-</v>
      </c>
      <c r="C14" s="47" t="s">
        <v>14</v>
      </c>
      <c r="D14" s="107" t="s">
        <v>13</v>
      </c>
      <c r="E14" s="57" t="s">
        <v>41</v>
      </c>
      <c r="F14" s="57" t="s">
        <v>42</v>
      </c>
      <c r="G14" s="44" t="s">
        <v>13</v>
      </c>
      <c r="H14" s="45">
        <f>Neuca!J14</f>
        <v>285.5</v>
      </c>
      <c r="I14" s="108" t="str">
        <f>IF([1]Relative!J5515="","-",[1]Relative!J5515)</f>
        <v>-</v>
      </c>
    </row>
    <row r="15" spans="1:9" x14ac:dyDescent="0.2">
      <c r="A15" t="str">
        <f>Neuca!A15</f>
        <v>Sylwia Jaśkiewicz</v>
      </c>
      <c r="B15" s="38" t="str">
        <f>IF([1]Relative!H5516="","-",[1]Relative!H5516)</f>
        <v>-</v>
      </c>
      <c r="C15" s="47" t="s">
        <v>14</v>
      </c>
      <c r="D15" s="107" t="s">
        <v>13</v>
      </c>
      <c r="E15" s="57" t="s">
        <v>137</v>
      </c>
      <c r="F15" s="57" t="s">
        <v>138</v>
      </c>
      <c r="G15" s="44" t="s">
        <v>13</v>
      </c>
      <c r="H15" s="45">
        <f>Neuca!J15</f>
        <v>279.5</v>
      </c>
      <c r="I15" s="108" t="str">
        <f>IF([1]Relative!J5516="","-",[1]Relative!J5516)</f>
        <v>-</v>
      </c>
    </row>
    <row r="16" spans="1:9" x14ac:dyDescent="0.2">
      <c r="A16" t="str">
        <f>Neuca!A16</f>
        <v>Sylwia Jaśkiewicz</v>
      </c>
      <c r="B16" s="38" t="str">
        <f>IF([1]Relative!H5517="","-",[1]Relative!H5517)</f>
        <v>-</v>
      </c>
      <c r="C16" s="47" t="s">
        <v>14</v>
      </c>
      <c r="D16" t="s">
        <v>13</v>
      </c>
      <c r="E16" s="37">
        <v>43297</v>
      </c>
      <c r="F16" s="37">
        <v>43298</v>
      </c>
      <c r="G16" t="s">
        <v>13</v>
      </c>
      <c r="H16" s="45">
        <f>Neuca!J16</f>
        <v>270</v>
      </c>
      <c r="I16" s="108" t="str">
        <f>IF([1]Relative!J5517="","-",[1]Relative!J5517)</f>
        <v>-</v>
      </c>
    </row>
    <row r="17" spans="1:9" x14ac:dyDescent="0.2">
      <c r="A17" t="str">
        <f>Neuca!A17</f>
        <v>Sylwia Jaśkiewicz</v>
      </c>
      <c r="B17" s="38" t="str">
        <f>IF([1]Relative!H5518="","-",[1]Relative!H5518)</f>
        <v>Neutral</v>
      </c>
      <c r="C17" s="47" t="s">
        <v>26</v>
      </c>
      <c r="D17" s="107" t="s">
        <v>136</v>
      </c>
      <c r="E17" s="57" t="s">
        <v>13</v>
      </c>
      <c r="F17" s="57" t="s">
        <v>130</v>
      </c>
      <c r="G17" s="44" t="s">
        <v>139</v>
      </c>
      <c r="H17" s="45">
        <f>Neuca!J17</f>
        <v>258.5</v>
      </c>
      <c r="I17" s="108" t="str">
        <f>IF([1]Relative!J5518="","-",[1]Relative!J5518)</f>
        <v>-</v>
      </c>
    </row>
    <row r="18" spans="1:9" x14ac:dyDescent="0.2">
      <c r="A18" t="str">
        <f>Neuca!A18</f>
        <v>Sylwia Jaśkiewicz</v>
      </c>
      <c r="B18" s="38" t="str">
        <f>IF([1]Relative!H5519="","-",[1]Relative!H5519)</f>
        <v>-</v>
      </c>
      <c r="C18" s="47" t="s">
        <v>14</v>
      </c>
      <c r="D18" s="107" t="s">
        <v>13</v>
      </c>
      <c r="E18" s="57" t="s">
        <v>44</v>
      </c>
      <c r="F18" s="57" t="s">
        <v>45</v>
      </c>
      <c r="G18" s="44" t="s">
        <v>13</v>
      </c>
      <c r="H18" s="45">
        <f>Neuca!J18</f>
        <v>255</v>
      </c>
      <c r="I18" s="108" t="str">
        <f>IF([1]Relative!J5519="","-",[1]Relative!J5519)</f>
        <v>-</v>
      </c>
    </row>
    <row r="19" spans="1:9" x14ac:dyDescent="0.2">
      <c r="D19" s="13"/>
      <c r="E19" s="13"/>
      <c r="F19" s="13"/>
      <c r="G19" s="51"/>
      <c r="H19" s="17"/>
      <c r="I19" s="90"/>
    </row>
    <row r="20" spans="1:9" x14ac:dyDescent="0.2">
      <c r="D20" s="13"/>
      <c r="E20" s="13"/>
      <c r="F20" s="13"/>
      <c r="G20" s="51"/>
      <c r="H20" s="17"/>
      <c r="I20" s="90"/>
    </row>
    <row r="79" spans="5:5" x14ac:dyDescent="0.2">
      <c r="E79">
        <f>B70</f>
        <v>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>
    <tabColor rgb="FFFFC000"/>
  </sheetPr>
  <dimension ref="A1:L19"/>
  <sheetViews>
    <sheetView topLeftCell="A114" workbookViewId="0">
      <selection activeCell="A20" sqref="A20:XFD57"/>
    </sheetView>
  </sheetViews>
  <sheetFormatPr defaultRowHeight="12.75" x14ac:dyDescent="0.2"/>
  <cols>
    <col min="1" max="1" width="15.7109375" customWidth="1"/>
    <col min="2" max="2" width="17.28515625" bestFit="1" customWidth="1"/>
    <col min="4" max="4" width="10.140625" bestFit="1" customWidth="1"/>
    <col min="5" max="5" width="15.7109375" bestFit="1" customWidth="1"/>
    <col min="6" max="6" width="15.7109375" customWidth="1"/>
    <col min="7" max="7" width="22" bestFit="1" customWidth="1"/>
    <col min="8" max="8" width="12.7109375" bestFit="1" customWidth="1"/>
    <col min="9" max="9" width="20.85546875" bestFit="1" customWidth="1"/>
    <col min="10" max="10" width="23.5703125" bestFit="1" customWidth="1"/>
    <col min="11" max="11" width="15.5703125" bestFit="1" customWidth="1"/>
    <col min="12" max="12" width="9.140625" style="53"/>
  </cols>
  <sheetData>
    <row r="1" spans="1:12" x14ac:dyDescent="0.2">
      <c r="A1" s="24" t="s">
        <v>0</v>
      </c>
      <c r="B1" s="24"/>
      <c r="D1" s="25"/>
      <c r="E1" s="25"/>
      <c r="F1" s="25"/>
      <c r="G1" s="25"/>
      <c r="H1" s="25"/>
      <c r="I1" s="25"/>
    </row>
    <row r="2" spans="1:12" x14ac:dyDescent="0.2">
      <c r="A2" s="26" t="s">
        <v>1</v>
      </c>
      <c r="B2" s="26" t="s">
        <v>2</v>
      </c>
      <c r="C2" s="26"/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6" t="s">
        <v>9</v>
      </c>
      <c r="K2" s="26" t="s">
        <v>10</v>
      </c>
      <c r="L2" s="55"/>
    </row>
    <row r="3" spans="1:12" x14ac:dyDescent="0.2">
      <c r="A3" s="28" t="s">
        <v>140</v>
      </c>
      <c r="B3" s="28"/>
      <c r="C3" s="28"/>
      <c r="D3" s="29"/>
      <c r="E3" s="29"/>
      <c r="F3" s="29"/>
      <c r="G3" s="29"/>
      <c r="H3" s="29"/>
      <c r="I3" s="29"/>
      <c r="J3" s="28"/>
      <c r="K3" s="28"/>
      <c r="L3" s="56"/>
    </row>
    <row r="4" spans="1:12" x14ac:dyDescent="0.2">
      <c r="A4" s="38" t="s">
        <v>25</v>
      </c>
      <c r="B4" s="38" t="s">
        <v>73</v>
      </c>
      <c r="C4" s="38" t="s">
        <v>14</v>
      </c>
      <c r="D4" s="44" t="s">
        <v>13</v>
      </c>
      <c r="E4" s="44" t="s">
        <v>15</v>
      </c>
      <c r="F4" s="44" t="s">
        <v>16</v>
      </c>
      <c r="G4" s="44" t="s">
        <v>21</v>
      </c>
      <c r="H4" s="43" t="str">
        <f>IF([1]Absolute!I3155="","-",IF($B5="","-",[1]Absolute!I3155))</f>
        <v>-</v>
      </c>
      <c r="I4" s="43" t="str">
        <f>IF([1]Absolute!J3155="","-",IF($B5="","-",[1]Absolute!J3155))</f>
        <v>-</v>
      </c>
      <c r="J4" s="45">
        <f>[1]Absolute!K3155</f>
        <v>3.6</v>
      </c>
      <c r="K4" s="45">
        <f>[1]Absolute!L3155</f>
        <v>3.8</v>
      </c>
      <c r="L4" s="47" t="s">
        <v>14</v>
      </c>
    </row>
    <row r="5" spans="1:12" x14ac:dyDescent="0.2">
      <c r="A5" s="38" t="s">
        <v>25</v>
      </c>
      <c r="B5" s="38" t="str">
        <f>IF([1]Absolute!G3156="","-",[1]Absolute!G3156)</f>
        <v>-</v>
      </c>
      <c r="C5" s="38" t="s">
        <v>14</v>
      </c>
      <c r="D5" s="44" t="s">
        <v>13</v>
      </c>
      <c r="E5" s="44" t="s">
        <v>17</v>
      </c>
      <c r="F5" s="44" t="s">
        <v>18</v>
      </c>
      <c r="G5" s="44" t="s">
        <v>13</v>
      </c>
      <c r="H5" s="43" t="str">
        <f>IF([1]Absolute!I3156="","-",IF($B6="","-",[1]Absolute!I3156))</f>
        <v>-</v>
      </c>
      <c r="I5" s="43" t="str">
        <f>IF([1]Absolute!J3156="","-",IF($B6="","-",[1]Absolute!J3156))</f>
        <v>-</v>
      </c>
      <c r="J5" s="45">
        <f>[1]Absolute!K3156</f>
        <v>3.52</v>
      </c>
      <c r="K5" s="45">
        <f>[1]Absolute!L3156</f>
        <v>3.8</v>
      </c>
      <c r="L5" s="47" t="str">
        <f t="shared" ref="L5:L17" si="0">IF(K5&gt;K4,"↑",IF(K5=K4,"→","↓"))</f>
        <v>→</v>
      </c>
    </row>
    <row r="6" spans="1:12" x14ac:dyDescent="0.2">
      <c r="A6" s="38" t="s">
        <v>25</v>
      </c>
      <c r="B6" s="38" t="str">
        <f>IF([1]Absolute!G3157="","-",[1]Absolute!G3157)</f>
        <v>-</v>
      </c>
      <c r="C6" s="38" t="s">
        <v>14</v>
      </c>
      <c r="D6" s="44" t="s">
        <v>13</v>
      </c>
      <c r="E6" s="44" t="s">
        <v>141</v>
      </c>
      <c r="F6" s="44" t="s">
        <v>142</v>
      </c>
      <c r="G6" s="44" t="s">
        <v>13</v>
      </c>
      <c r="H6" s="43" t="str">
        <f>IF([1]Absolute!I3157="","-",IF($B7="","-",[1]Absolute!I3157))</f>
        <v>-</v>
      </c>
      <c r="I6" s="43" t="str">
        <f>IF([1]Absolute!J3157="","-",IF($B7="","-",[1]Absolute!J3157))</f>
        <v>-</v>
      </c>
      <c r="J6" s="45">
        <f>[1]Absolute!K3157</f>
        <v>3.4</v>
      </c>
      <c r="K6" s="45">
        <f>[1]Absolute!L3157</f>
        <v>3.99</v>
      </c>
      <c r="L6" s="47" t="str">
        <f t="shared" si="0"/>
        <v>↑</v>
      </c>
    </row>
    <row r="7" spans="1:12" x14ac:dyDescent="0.2">
      <c r="A7" s="38" t="s">
        <v>25</v>
      </c>
      <c r="B7" s="38" t="str">
        <f>IF([1]Absolute!G3158="","-",[1]Absolute!G3158)</f>
        <v>Buy</v>
      </c>
      <c r="C7" s="38" t="s">
        <v>14</v>
      </c>
      <c r="D7" s="44" t="s">
        <v>21</v>
      </c>
      <c r="E7" s="44" t="s">
        <v>13</v>
      </c>
      <c r="F7" s="44" t="s">
        <v>22</v>
      </c>
      <c r="G7" s="44" t="str">
        <f>D10</f>
        <v>07.02.2018</v>
      </c>
      <c r="H7" s="43">
        <f>IF([1]Absolute!I3158="","-",IF($B8="","-",[1]Absolute!I3158))</f>
        <v>0.42028985507246386</v>
      </c>
      <c r="I7" s="43">
        <f>IF([1]Absolute!J3158="","-",IF($B8="","-",[1]Absolute!J3158))</f>
        <v>0.39971857193030935</v>
      </c>
      <c r="J7" s="45">
        <f>[1]Absolute!K3158</f>
        <v>3.45</v>
      </c>
      <c r="K7" s="45">
        <f>[1]Absolute!L3158</f>
        <v>3.99</v>
      </c>
      <c r="L7" s="47" t="str">
        <f t="shared" si="0"/>
        <v>→</v>
      </c>
    </row>
    <row r="8" spans="1:12" x14ac:dyDescent="0.2">
      <c r="A8" s="38" t="s">
        <v>25</v>
      </c>
      <c r="B8" s="38" t="str">
        <f>IF([1]Absolute!G3159="","-",[1]Absolute!G3159)</f>
        <v>-</v>
      </c>
      <c r="C8" s="38" t="s">
        <v>14</v>
      </c>
      <c r="D8" s="44" t="s">
        <v>13</v>
      </c>
      <c r="E8" s="44" t="s">
        <v>23</v>
      </c>
      <c r="F8" s="44" t="s">
        <v>24</v>
      </c>
      <c r="G8" s="44" t="s">
        <v>13</v>
      </c>
      <c r="H8" s="43" t="str">
        <f>IF([1]Absolute!I3159="","-",IF($B9="","-",[1]Absolute!I3159))</f>
        <v>-</v>
      </c>
      <c r="I8" s="43" t="str">
        <f>IF([1]Absolute!J3159="","-",IF($B9="","-",[1]Absolute!J3159))</f>
        <v>-</v>
      </c>
      <c r="J8" s="45">
        <f>[1]Absolute!K3159</f>
        <v>4.1500000000000004</v>
      </c>
      <c r="K8" s="45">
        <f>[1]Absolute!L3159</f>
        <v>4.45</v>
      </c>
      <c r="L8" s="47" t="str">
        <f t="shared" si="0"/>
        <v>↑</v>
      </c>
    </row>
    <row r="9" spans="1:12" x14ac:dyDescent="0.2">
      <c r="A9" s="38" t="s">
        <v>25</v>
      </c>
      <c r="B9" s="38" t="str">
        <f>IF([1]Absolute!G3164="","-",[1]Absolute!G3164)</f>
        <v>-</v>
      </c>
      <c r="C9" s="38" t="s">
        <v>14</v>
      </c>
      <c r="D9" s="44" t="s">
        <v>13</v>
      </c>
      <c r="E9" s="44" t="s">
        <v>29</v>
      </c>
      <c r="F9" s="44" t="s">
        <v>30</v>
      </c>
      <c r="G9" s="44" t="s">
        <v>13</v>
      </c>
      <c r="H9" s="43" t="str">
        <f>IF([1]Absolute!I3160="","-",IF($B10="","-",[1]Absolute!I3160))</f>
        <v>-</v>
      </c>
      <c r="I9" s="43" t="str">
        <f>IF([1]Absolute!J3160="","-",IF($B10="","-",[1]Absolute!J3160))</f>
        <v>-</v>
      </c>
      <c r="J9" s="45">
        <f>[1]Absolute!K3160</f>
        <v>4.58</v>
      </c>
      <c r="K9" s="45">
        <f>[1]Absolute!L3160</f>
        <v>4.45</v>
      </c>
      <c r="L9" s="47" t="str">
        <f t="shared" si="0"/>
        <v>→</v>
      </c>
    </row>
    <row r="10" spans="1:12" x14ac:dyDescent="0.2">
      <c r="A10" s="38" t="s">
        <v>25</v>
      </c>
      <c r="B10" s="38" t="s">
        <v>123</v>
      </c>
      <c r="C10" s="2" t="s">
        <v>26</v>
      </c>
      <c r="D10" s="44" t="s">
        <v>143</v>
      </c>
      <c r="E10" s="44" t="s">
        <v>13</v>
      </c>
      <c r="F10" s="44" t="s">
        <v>58</v>
      </c>
      <c r="G10" s="44" t="s">
        <v>144</v>
      </c>
      <c r="H10" s="43">
        <f>IF([1]Absolute!I3161="","-",IF($B11="","-",[1]Absolute!I3161))</f>
        <v>-0.13673469387755099</v>
      </c>
      <c r="I10" s="43">
        <f>IF([1]Absolute!J3161="","-",IF($B11="","-",[1]Absolute!J3161))</f>
        <v>-8.1909745665739608E-2</v>
      </c>
      <c r="J10" s="45">
        <f>[1]Absolute!K3161</f>
        <v>4.9000000000000004</v>
      </c>
      <c r="K10" s="45">
        <f>[1]Absolute!L3161</f>
        <v>4.88</v>
      </c>
      <c r="L10" s="47" t="str">
        <f t="shared" si="0"/>
        <v>↑</v>
      </c>
    </row>
    <row r="11" spans="1:12" x14ac:dyDescent="0.2">
      <c r="A11" s="38" t="s">
        <v>25</v>
      </c>
      <c r="B11" s="38" t="s">
        <v>13</v>
      </c>
      <c r="C11" s="2" t="s">
        <v>14</v>
      </c>
      <c r="D11" s="44" t="s">
        <v>13</v>
      </c>
      <c r="E11" s="44" t="s">
        <v>33</v>
      </c>
      <c r="F11" s="44" t="s">
        <v>34</v>
      </c>
      <c r="G11" s="44" t="s">
        <v>13</v>
      </c>
      <c r="H11" s="43" t="str">
        <f>IF([1]Absolute!I3162="","-",IF($B12="","-",[1]Absolute!I3162))</f>
        <v>-</v>
      </c>
      <c r="I11" s="43" t="str">
        <f>IF([1]Absolute!J3162="","-",IF($B12="","-",[1]Absolute!J3162))</f>
        <v>-</v>
      </c>
      <c r="J11" s="45">
        <f>[1]Absolute!K3162</f>
        <v>5.22</v>
      </c>
      <c r="K11" s="45">
        <f>[1]Absolute!L3162</f>
        <v>4.88</v>
      </c>
      <c r="L11" s="47" t="str">
        <f t="shared" si="0"/>
        <v>→</v>
      </c>
    </row>
    <row r="12" spans="1:12" x14ac:dyDescent="0.2">
      <c r="A12" s="38" t="s">
        <v>25</v>
      </c>
      <c r="B12" s="38" t="s">
        <v>13</v>
      </c>
      <c r="C12" s="2" t="s">
        <v>14</v>
      </c>
      <c r="D12" s="44" t="s">
        <v>13</v>
      </c>
      <c r="E12" s="44" t="s">
        <v>35</v>
      </c>
      <c r="F12" s="44" t="s">
        <v>36</v>
      </c>
      <c r="G12" s="44" t="s">
        <v>13</v>
      </c>
      <c r="H12" s="43" t="str">
        <f>IF([1]Absolute!I3163="","-",IF($B16="","-",[1]Absolute!I3163))</f>
        <v>-</v>
      </c>
      <c r="I12" s="43" t="str">
        <f>IF([1]Absolute!J3163="","-",IF($B16="","-",[1]Absolute!J3163))</f>
        <v>-</v>
      </c>
      <c r="J12" s="45">
        <f>[1]Absolute!K3163</f>
        <v>4.9800000000000004</v>
      </c>
      <c r="K12" s="45">
        <f>[1]Absolute!L3163</f>
        <v>4.88</v>
      </c>
      <c r="L12" s="47" t="str">
        <f t="shared" si="0"/>
        <v>→</v>
      </c>
    </row>
    <row r="13" spans="1:12" x14ac:dyDescent="0.2">
      <c r="A13" s="38" t="s">
        <v>25</v>
      </c>
      <c r="B13" s="38" t="s">
        <v>13</v>
      </c>
      <c r="C13" s="2" t="s">
        <v>14</v>
      </c>
      <c r="D13" s="44" t="s">
        <v>13</v>
      </c>
      <c r="E13" s="44" t="s">
        <v>37</v>
      </c>
      <c r="F13" s="44" t="s">
        <v>38</v>
      </c>
      <c r="G13" s="44" t="s">
        <v>13</v>
      </c>
      <c r="H13" s="43" t="str">
        <f>IF([1]Absolute!I3164="","-",IF($B19="","-",[1]Absolute!I3164))</f>
        <v>-</v>
      </c>
      <c r="I13" s="43" t="str">
        <f>IF([1]Absolute!J3164="","-",IF($B19="","-",[1]Absolute!J3164))</f>
        <v>-</v>
      </c>
      <c r="J13" s="45">
        <f>[1]Absolute!K3164</f>
        <v>4.79</v>
      </c>
      <c r="K13" s="45">
        <f>[1]Absolute!L3164</f>
        <v>4.88</v>
      </c>
      <c r="L13" s="47" t="str">
        <f t="shared" si="0"/>
        <v>→</v>
      </c>
    </row>
    <row r="14" spans="1:12" x14ac:dyDescent="0.2">
      <c r="A14" s="38" t="s">
        <v>25</v>
      </c>
      <c r="B14" s="38" t="s">
        <v>13</v>
      </c>
      <c r="C14" s="2" t="s">
        <v>14</v>
      </c>
      <c r="D14" s="44" t="s">
        <v>13</v>
      </c>
      <c r="E14" s="44" t="s">
        <v>41</v>
      </c>
      <c r="F14" s="44" t="s">
        <v>42</v>
      </c>
      <c r="G14" s="44" t="s">
        <v>13</v>
      </c>
      <c r="H14" s="43" t="str">
        <f>IF([1]Absolute!I3165="","-",IF(#REF!="","-",[1]Absolute!I3165))</f>
        <v>-</v>
      </c>
      <c r="I14" s="43" t="str">
        <f>IF([1]Absolute!J3165="","-",IF(#REF!="","-",[1]Absolute!J3165))</f>
        <v>-</v>
      </c>
      <c r="J14" s="45">
        <f>[1]Absolute!K3165</f>
        <v>4.8499999999999996</v>
      </c>
      <c r="K14" s="45">
        <f>[1]Absolute!L3165</f>
        <v>4.88</v>
      </c>
      <c r="L14" s="47" t="str">
        <f t="shared" si="0"/>
        <v>→</v>
      </c>
    </row>
    <row r="15" spans="1:12" x14ac:dyDescent="0.2">
      <c r="A15" s="38" t="s">
        <v>25</v>
      </c>
      <c r="B15" s="38" t="s">
        <v>13</v>
      </c>
      <c r="C15" s="2" t="s">
        <v>14</v>
      </c>
      <c r="D15" s="44" t="s">
        <v>13</v>
      </c>
      <c r="E15" s="37">
        <v>43297</v>
      </c>
      <c r="F15" s="37">
        <v>43298</v>
      </c>
      <c r="G15" s="44" t="s">
        <v>13</v>
      </c>
      <c r="H15" s="43" t="str">
        <f>IF([1]Absolute!I3166="","-",IF(#REF!="","-",[1]Absolute!I3166))</f>
        <v>-</v>
      </c>
      <c r="I15" s="43" t="str">
        <f>IF([1]Absolute!J3166="","-",IF(#REF!="","-",[1]Absolute!J3166))</f>
        <v>-</v>
      </c>
      <c r="J15" s="45">
        <f>[1]Absolute!K3166</f>
        <v>4.3899999999999997</v>
      </c>
      <c r="K15" s="45">
        <f>[1]Absolute!L3166</f>
        <v>4.88</v>
      </c>
      <c r="L15" s="47" t="str">
        <f t="shared" si="0"/>
        <v>→</v>
      </c>
    </row>
    <row r="16" spans="1:12" x14ac:dyDescent="0.2">
      <c r="A16" s="38" t="s">
        <v>25</v>
      </c>
      <c r="B16" s="38" t="s">
        <v>13</v>
      </c>
      <c r="C16" s="2" t="s">
        <v>14</v>
      </c>
      <c r="D16" s="44" t="s">
        <v>13</v>
      </c>
      <c r="E16" s="44" t="s">
        <v>145</v>
      </c>
      <c r="F16" s="44" t="s">
        <v>146</v>
      </c>
      <c r="G16" s="44" t="s">
        <v>13</v>
      </c>
      <c r="H16" s="43" t="str">
        <f>IF([1]Absolute!I3167="","-",IF(#REF!="","-",[1]Absolute!I3167))</f>
        <v>-</v>
      </c>
      <c r="I16" s="43" t="str">
        <f>IF([1]Absolute!J3167="","-",IF(#REF!="","-",[1]Absolute!J3167))</f>
        <v>-</v>
      </c>
      <c r="J16" s="45">
        <f>[1]Absolute!K3167</f>
        <v>4.25</v>
      </c>
      <c r="K16" s="45">
        <f>[1]Absolute!L3167</f>
        <v>4.66</v>
      </c>
      <c r="L16" s="47" t="str">
        <f t="shared" si="0"/>
        <v>↓</v>
      </c>
    </row>
    <row r="17" spans="1:12" x14ac:dyDescent="0.2">
      <c r="A17" s="38" t="s">
        <v>25</v>
      </c>
      <c r="B17" s="38" t="s">
        <v>13</v>
      </c>
      <c r="C17" s="2" t="s">
        <v>14</v>
      </c>
      <c r="D17" s="44" t="s">
        <v>13</v>
      </c>
      <c r="E17" s="44" t="s">
        <v>44</v>
      </c>
      <c r="F17" s="44" t="s">
        <v>45</v>
      </c>
      <c r="G17" s="44" t="s">
        <v>13</v>
      </c>
      <c r="H17" s="43" t="str">
        <f>IF([1]Absolute!I3168="","-",IF(#REF!="","-",[1]Absolute!I3168))</f>
        <v>-</v>
      </c>
      <c r="I17" s="43" t="str">
        <f>IF([1]Absolute!J3168="","-",IF(#REF!="","-",[1]Absolute!J3168))</f>
        <v>-</v>
      </c>
      <c r="J17" s="45">
        <f>[1]Absolute!K3168</f>
        <v>4.2300000000000004</v>
      </c>
      <c r="K17" s="45">
        <f>[1]Absolute!L3168</f>
        <v>4.66</v>
      </c>
      <c r="L17" s="47" t="str">
        <f t="shared" si="0"/>
        <v>→</v>
      </c>
    </row>
    <row r="18" spans="1:12" x14ac:dyDescent="0.2">
      <c r="A18" s="38"/>
      <c r="B18" s="38"/>
      <c r="C18" s="2"/>
      <c r="D18" s="44"/>
      <c r="E18" s="44"/>
      <c r="F18" s="44"/>
      <c r="G18" s="44"/>
      <c r="H18" s="43"/>
      <c r="I18" s="43"/>
      <c r="J18" s="45"/>
      <c r="K18" s="45"/>
      <c r="L18" s="47"/>
    </row>
    <row r="19" spans="1:12" x14ac:dyDescent="0.2">
      <c r="D19" s="18"/>
      <c r="E19" s="18"/>
      <c r="F19" s="18"/>
      <c r="G19" s="51"/>
      <c r="H19" s="40"/>
      <c r="I19" s="40"/>
      <c r="J19" s="16"/>
      <c r="K19" s="16"/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>
    <tabColor rgb="FFFFC000"/>
  </sheetPr>
  <dimension ref="A1:I19"/>
  <sheetViews>
    <sheetView topLeftCell="A112" workbookViewId="0">
      <selection activeCell="A20" sqref="A20:XFD57"/>
    </sheetView>
  </sheetViews>
  <sheetFormatPr defaultRowHeight="12.75" x14ac:dyDescent="0.2"/>
  <cols>
    <col min="1" max="1" width="15.7109375" customWidth="1"/>
    <col min="2" max="2" width="25.5703125" bestFit="1" customWidth="1"/>
    <col min="3" max="3" width="3.42578125" bestFit="1" customWidth="1"/>
    <col min="4" max="4" width="11" customWidth="1"/>
    <col min="5" max="6" width="15.42578125" customWidth="1"/>
    <col min="7" max="7" width="22" bestFit="1" customWidth="1"/>
    <col min="8" max="8" width="23.5703125" bestFit="1" customWidth="1"/>
    <col min="9" max="9" width="20.85546875" bestFit="1" customWidth="1"/>
  </cols>
  <sheetData>
    <row r="1" spans="1:9" x14ac:dyDescent="0.2">
      <c r="A1" s="24" t="s">
        <v>62</v>
      </c>
      <c r="B1" s="24"/>
      <c r="C1" s="39"/>
      <c r="D1" s="39"/>
      <c r="E1" s="39"/>
      <c r="F1" s="39"/>
      <c r="G1" s="39"/>
      <c r="H1" s="24"/>
      <c r="I1" s="39"/>
    </row>
    <row r="2" spans="1:9" x14ac:dyDescent="0.2">
      <c r="A2" s="26" t="s">
        <v>1</v>
      </c>
      <c r="B2" s="26" t="s">
        <v>48</v>
      </c>
      <c r="C2" s="27"/>
      <c r="D2" s="27" t="s">
        <v>3</v>
      </c>
      <c r="E2" s="27" t="s">
        <v>4</v>
      </c>
      <c r="F2" s="27" t="s">
        <v>5</v>
      </c>
      <c r="G2" s="27" t="s">
        <v>6</v>
      </c>
      <c r="H2" s="26" t="s">
        <v>9</v>
      </c>
      <c r="I2" s="27" t="s">
        <v>8</v>
      </c>
    </row>
    <row r="3" spans="1:9" x14ac:dyDescent="0.2">
      <c r="A3" s="28" t="s">
        <v>140</v>
      </c>
      <c r="B3" s="28"/>
      <c r="C3" s="29"/>
      <c r="D3" s="29"/>
      <c r="E3" s="29"/>
      <c r="F3" s="29"/>
      <c r="G3" s="29"/>
      <c r="H3" s="28"/>
      <c r="I3" s="29"/>
    </row>
    <row r="4" spans="1:9" x14ac:dyDescent="0.2">
      <c r="A4" s="38" t="str">
        <f>Vistula!A4</f>
        <v>Sylwia Jaśkiewicz</v>
      </c>
      <c r="B4" s="38" t="s">
        <v>74</v>
      </c>
      <c r="C4" s="38" t="s">
        <v>14</v>
      </c>
      <c r="D4" s="44" t="s">
        <v>15</v>
      </c>
      <c r="E4" s="44" t="s">
        <v>13</v>
      </c>
      <c r="F4" s="44" t="s">
        <v>16</v>
      </c>
      <c r="G4" s="44" t="s">
        <v>15</v>
      </c>
      <c r="H4" s="45">
        <f>Vistula!J4</f>
        <v>3.6</v>
      </c>
      <c r="I4" s="48">
        <f>IF([1]Relative!J3152="","-",[1]Relative!J3152)</f>
        <v>0.28806928208848226</v>
      </c>
    </row>
    <row r="5" spans="1:9" x14ac:dyDescent="0.2">
      <c r="A5" s="38" t="str">
        <f>Vistula!A5</f>
        <v>Sylwia Jaśkiewicz</v>
      </c>
      <c r="B5" s="38" t="str">
        <f>IF([1]Relative!H3153="","-",[1]Relative!H3153)</f>
        <v>-</v>
      </c>
      <c r="C5" s="38" t="s">
        <v>14</v>
      </c>
      <c r="D5" s="44" t="s">
        <v>13</v>
      </c>
      <c r="E5" s="44" t="s">
        <v>17</v>
      </c>
      <c r="F5" s="44" t="s">
        <v>18</v>
      </c>
      <c r="G5" s="44" t="s">
        <v>13</v>
      </c>
      <c r="H5" s="45">
        <f>Vistula!J5</f>
        <v>3.52</v>
      </c>
      <c r="I5" s="48" t="str">
        <f>IF([1]Relative!J3153="","-",[1]Relative!J3153)</f>
        <v>-</v>
      </c>
    </row>
    <row r="6" spans="1:9" x14ac:dyDescent="0.2">
      <c r="A6" s="38" t="str">
        <f>Vistula!A6</f>
        <v>Sylwia Jaśkiewicz</v>
      </c>
      <c r="B6" s="38" t="str">
        <f>IF([1]Relative!H3154="","-",[1]Relative!H3154)</f>
        <v>-</v>
      </c>
      <c r="C6" s="38" t="s">
        <v>14</v>
      </c>
      <c r="D6" s="44" t="s">
        <v>13</v>
      </c>
      <c r="E6" s="44" t="s">
        <v>141</v>
      </c>
      <c r="F6" s="44" t="s">
        <v>142</v>
      </c>
      <c r="G6" s="44" t="s">
        <v>13</v>
      </c>
      <c r="H6" s="45">
        <f>Vistula!J6</f>
        <v>3.4</v>
      </c>
      <c r="I6" s="48" t="str">
        <f>IF([1]Relative!J3154="","-",[1]Relative!J3154)</f>
        <v>-</v>
      </c>
    </row>
    <row r="7" spans="1:9" x14ac:dyDescent="0.2">
      <c r="A7" s="38" t="str">
        <f>Vistula!A7</f>
        <v>Sylwia Jaśkiewicz</v>
      </c>
      <c r="B7" s="38" t="str">
        <f>IF([1]Relative!H3155="","-",[1]Relative!H3155)</f>
        <v>-</v>
      </c>
      <c r="C7" s="38" t="s">
        <v>14</v>
      </c>
      <c r="D7" s="44" t="s">
        <v>13</v>
      </c>
      <c r="E7" s="44" t="s">
        <v>21</v>
      </c>
      <c r="F7" s="44" t="s">
        <v>22</v>
      </c>
      <c r="G7" s="44" t="s">
        <v>13</v>
      </c>
      <c r="H7" s="45">
        <f>Vistula!J7</f>
        <v>3.45</v>
      </c>
      <c r="I7" s="48" t="str">
        <f>IF([1]Relative!J3155="","-",[1]Relative!J3155)</f>
        <v>-</v>
      </c>
    </row>
    <row r="8" spans="1:9" x14ac:dyDescent="0.2">
      <c r="A8" s="38" t="str">
        <f>Vistula!A8</f>
        <v>Sylwia Jaśkiewicz</v>
      </c>
      <c r="B8" s="38" t="str">
        <f>IF([1]Relative!H3156="","-",[1]Relative!H3156)</f>
        <v>-</v>
      </c>
      <c r="C8" s="38" t="s">
        <v>14</v>
      </c>
      <c r="D8" s="44" t="s">
        <v>13</v>
      </c>
      <c r="E8" s="44" t="str">
        <f>Vistula!E8</f>
        <v>10.12.2017</v>
      </c>
      <c r="F8" s="44" t="str">
        <f>Vistula!F8</f>
        <v>11.12.2017</v>
      </c>
      <c r="G8" s="44" t="s">
        <v>13</v>
      </c>
      <c r="H8" s="45">
        <f>Vistula!J8</f>
        <v>4.1500000000000004</v>
      </c>
      <c r="I8" s="48" t="str">
        <f>IF([1]Relative!J3156="","-",[1]Relative!J3156)</f>
        <v>-</v>
      </c>
    </row>
    <row r="9" spans="1:9" x14ac:dyDescent="0.2">
      <c r="A9" s="38" t="str">
        <f>Vistula!A9</f>
        <v>Sylwia Jaśkiewicz</v>
      </c>
      <c r="B9" s="38" t="str">
        <f>IF([1]Relative!H3157="","-",[1]Relative!H3157)</f>
        <v>-</v>
      </c>
      <c r="C9" s="38" t="s">
        <v>14</v>
      </c>
      <c r="D9" s="44" t="s">
        <v>13</v>
      </c>
      <c r="E9" s="44" t="str">
        <f>Vistula!E9</f>
        <v>10.01.2018</v>
      </c>
      <c r="F9" s="44" t="str">
        <f>Vistula!F9</f>
        <v>11.01.2018</v>
      </c>
      <c r="G9" s="44" t="s">
        <v>13</v>
      </c>
      <c r="H9" s="45">
        <f>Vistula!J9</f>
        <v>4.58</v>
      </c>
      <c r="I9" s="48" t="str">
        <f>IF([1]Relative!J3157="","-",[1]Relative!J3157)</f>
        <v>-</v>
      </c>
    </row>
    <row r="10" spans="1:9" x14ac:dyDescent="0.2">
      <c r="A10" s="38" t="str">
        <f>Vistula!A10</f>
        <v>Sylwia Jaśkiewicz</v>
      </c>
      <c r="B10" s="38" t="str">
        <f>IF([1]Relative!H3158="","-",[1]Relative!H3158)</f>
        <v>-</v>
      </c>
      <c r="C10" s="38" t="s">
        <v>14</v>
      </c>
      <c r="D10" s="44" t="s">
        <v>13</v>
      </c>
      <c r="E10" s="44" t="s">
        <v>143</v>
      </c>
      <c r="F10" s="44" t="str">
        <f>Vistula!F10</f>
        <v>08.02.2018</v>
      </c>
      <c r="G10" s="44" t="s">
        <v>13</v>
      </c>
      <c r="H10" s="45">
        <f>Vistula!J10</f>
        <v>4.9000000000000004</v>
      </c>
      <c r="I10" s="48" t="str">
        <f>IF([1]Relative!J3158="","-",[1]Relative!J3158)</f>
        <v>-</v>
      </c>
    </row>
    <row r="11" spans="1:9" x14ac:dyDescent="0.2">
      <c r="A11" s="38" t="str">
        <f>Vistula!A11</f>
        <v>Sylwia Jaśkiewicz</v>
      </c>
      <c r="B11" s="38" t="str">
        <f>IF([1]Relative!H3159="","-",[1]Relative!H3159)</f>
        <v>-</v>
      </c>
      <c r="C11" s="38" t="s">
        <v>14</v>
      </c>
      <c r="D11" s="44" t="s">
        <v>13</v>
      </c>
      <c r="E11" s="44" t="s">
        <v>33</v>
      </c>
      <c r="F11" s="44" t="s">
        <v>34</v>
      </c>
      <c r="G11" s="44" t="s">
        <v>13</v>
      </c>
      <c r="H11" s="45">
        <f>Vistula!J11</f>
        <v>5.22</v>
      </c>
      <c r="I11" s="48" t="str">
        <f>IF([1]Relative!J3159="","-",[1]Relative!J3159)</f>
        <v>-</v>
      </c>
    </row>
    <row r="12" spans="1:9" x14ac:dyDescent="0.2">
      <c r="A12" s="38" t="str">
        <f>Vistula!A12</f>
        <v>Sylwia Jaśkiewicz</v>
      </c>
      <c r="B12" s="38" t="str">
        <f>IF([1]Relative!H3160="","-",[1]Relative!H3160)</f>
        <v>-</v>
      </c>
      <c r="C12" s="38" t="s">
        <v>14</v>
      </c>
      <c r="D12" s="44" t="s">
        <v>13</v>
      </c>
      <c r="E12" s="44" t="s">
        <v>35</v>
      </c>
      <c r="F12" s="44" t="s">
        <v>36</v>
      </c>
      <c r="G12" s="44" t="s">
        <v>13</v>
      </c>
      <c r="H12" s="45">
        <f>Vistula!J12</f>
        <v>4.9800000000000004</v>
      </c>
      <c r="I12" s="48" t="str">
        <f>IF([1]Relative!J3160="","-",[1]Relative!J3160)</f>
        <v>-</v>
      </c>
    </row>
    <row r="13" spans="1:9" x14ac:dyDescent="0.2">
      <c r="A13" s="38" t="str">
        <f>Vistula!A13</f>
        <v>Sylwia Jaśkiewicz</v>
      </c>
      <c r="B13" s="38" t="str">
        <f>IF([1]Relative!H3161="","-",[1]Relative!H3161)</f>
        <v>-</v>
      </c>
      <c r="C13" s="38" t="s">
        <v>14</v>
      </c>
      <c r="D13" s="44" t="s">
        <v>13</v>
      </c>
      <c r="E13" s="44" t="s">
        <v>37</v>
      </c>
      <c r="F13" s="44" t="s">
        <v>38</v>
      </c>
      <c r="G13" s="44" t="s">
        <v>13</v>
      </c>
      <c r="H13" s="45">
        <f>Vistula!J13</f>
        <v>4.79</v>
      </c>
      <c r="I13" s="48" t="str">
        <f>IF([1]Relative!J3161="","-",[1]Relative!J3161)</f>
        <v>-</v>
      </c>
    </row>
    <row r="14" spans="1:9" x14ac:dyDescent="0.2">
      <c r="A14" s="38" t="str">
        <f>Vistula!A14</f>
        <v>Sylwia Jaśkiewicz</v>
      </c>
      <c r="B14" s="38" t="str">
        <f>IF([1]Relative!H3162="","-",[1]Relative!H3162)</f>
        <v>-</v>
      </c>
      <c r="C14" s="38" t="s">
        <v>14</v>
      </c>
      <c r="D14" s="44" t="s">
        <v>13</v>
      </c>
      <c r="E14" s="44" t="s">
        <v>41</v>
      </c>
      <c r="F14" s="44" t="s">
        <v>42</v>
      </c>
      <c r="G14" s="44" t="s">
        <v>13</v>
      </c>
      <c r="H14" s="45">
        <f>Vistula!J14</f>
        <v>4.8499999999999996</v>
      </c>
      <c r="I14" s="48" t="str">
        <f>IF([1]Relative!J3162="","-",[1]Relative!J3162)</f>
        <v>-</v>
      </c>
    </row>
    <row r="15" spans="1:9" x14ac:dyDescent="0.2">
      <c r="A15" s="38" t="str">
        <f>Vistula!A15</f>
        <v>Sylwia Jaśkiewicz</v>
      </c>
      <c r="B15" s="38" t="str">
        <f>IF([1]Relative!H3163="","-",[1]Relative!H3163)</f>
        <v>-</v>
      </c>
      <c r="C15" s="38" t="s">
        <v>14</v>
      </c>
      <c r="D15" s="44" t="s">
        <v>13</v>
      </c>
      <c r="E15" s="37">
        <v>43297</v>
      </c>
      <c r="F15" s="37">
        <v>43298</v>
      </c>
      <c r="G15" s="44" t="s">
        <v>13</v>
      </c>
      <c r="H15" s="45">
        <f>Vistula!J15</f>
        <v>4.3899999999999997</v>
      </c>
      <c r="I15" s="48" t="str">
        <f>IF([1]Relative!J3163="","-",[1]Relative!J3163)</f>
        <v>-</v>
      </c>
    </row>
    <row r="16" spans="1:9" x14ac:dyDescent="0.2">
      <c r="A16" s="38" t="str">
        <f>Vistula!A16</f>
        <v>Sylwia Jaśkiewicz</v>
      </c>
      <c r="B16" s="38" t="str">
        <f>IF([1]Relative!H3164="","-",[1]Relative!H3164)</f>
        <v>-</v>
      </c>
      <c r="C16" s="38" t="s">
        <v>14</v>
      </c>
      <c r="D16" s="44" t="s">
        <v>13</v>
      </c>
      <c r="E16" s="44" t="s">
        <v>145</v>
      </c>
      <c r="F16" s="44" t="s">
        <v>146</v>
      </c>
      <c r="G16" s="44" t="s">
        <v>13</v>
      </c>
      <c r="H16" s="45">
        <f>Vistula!J16</f>
        <v>4.25</v>
      </c>
      <c r="I16" s="48" t="str">
        <f>IF([1]Relative!J3164="","-",[1]Relative!J3164)</f>
        <v>-</v>
      </c>
    </row>
    <row r="17" spans="1:9" x14ac:dyDescent="0.2">
      <c r="A17" s="38" t="str">
        <f>Vistula!A17</f>
        <v>Sylwia Jaśkiewicz</v>
      </c>
      <c r="B17" s="38" t="str">
        <f>IF([1]Relative!H3165="","-",[1]Relative!H3165)</f>
        <v>-</v>
      </c>
      <c r="C17" s="38" t="s">
        <v>14</v>
      </c>
      <c r="D17" s="44" t="s">
        <v>13</v>
      </c>
      <c r="E17" s="44" t="s">
        <v>44</v>
      </c>
      <c r="F17" s="44" t="s">
        <v>45</v>
      </c>
      <c r="G17" s="44" t="s">
        <v>13</v>
      </c>
      <c r="H17" s="45">
        <f>Vistula!J17</f>
        <v>4.2300000000000004</v>
      </c>
      <c r="I17" s="48" t="str">
        <f>IF([1]Relative!J3165="","-",[1]Relative!J3165)</f>
        <v>-</v>
      </c>
    </row>
    <row r="18" spans="1:9" x14ac:dyDescent="0.2">
      <c r="A18" s="38"/>
      <c r="B18" s="38"/>
      <c r="C18" s="38"/>
      <c r="D18" s="44"/>
      <c r="E18" s="44"/>
      <c r="F18" s="44"/>
      <c r="G18" s="44"/>
      <c r="H18" s="45"/>
      <c r="I18" s="48"/>
    </row>
    <row r="19" spans="1:9" x14ac:dyDescent="0.2">
      <c r="D19" s="13"/>
      <c r="E19" s="18"/>
      <c r="F19" s="18"/>
      <c r="G19" s="13"/>
      <c r="H19" s="16"/>
      <c r="I19" s="40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>
    <tabColor rgb="FFFFC000"/>
  </sheetPr>
  <dimension ref="A1:L20"/>
  <sheetViews>
    <sheetView topLeftCell="A106" workbookViewId="0">
      <selection activeCell="A21" sqref="A21:XFD57"/>
    </sheetView>
  </sheetViews>
  <sheetFormatPr defaultRowHeight="12.75" x14ac:dyDescent="0.2"/>
  <cols>
    <col min="1" max="1" width="15.7109375" customWidth="1"/>
    <col min="2" max="2" width="17.28515625" bestFit="1" customWidth="1"/>
    <col min="3" max="3" width="5.140625" customWidth="1"/>
    <col min="4" max="4" width="10.140625" bestFit="1" customWidth="1"/>
    <col min="5" max="6" width="11.7109375" customWidth="1"/>
    <col min="7" max="7" width="23.42578125" customWidth="1"/>
    <col min="8" max="8" width="12.7109375" bestFit="1" customWidth="1"/>
    <col min="9" max="9" width="20.85546875" bestFit="1" customWidth="1"/>
    <col min="10" max="10" width="23.5703125" bestFit="1" customWidth="1"/>
    <col min="11" max="11" width="15.85546875" customWidth="1"/>
  </cols>
  <sheetData>
    <row r="1" spans="1:12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">
      <c r="A2" s="4" t="s">
        <v>1</v>
      </c>
      <c r="B2" s="4" t="s">
        <v>2</v>
      </c>
      <c r="C2" s="4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4" t="s">
        <v>9</v>
      </c>
      <c r="K2" s="4" t="s">
        <v>10</v>
      </c>
      <c r="L2" s="6"/>
    </row>
    <row r="3" spans="1:12" x14ac:dyDescent="0.2">
      <c r="A3" s="7" t="s">
        <v>50</v>
      </c>
      <c r="B3" s="7"/>
      <c r="C3" s="7"/>
      <c r="D3" s="8"/>
      <c r="E3" s="8"/>
      <c r="F3" s="8"/>
      <c r="G3" s="8"/>
      <c r="H3" s="8"/>
      <c r="I3" s="8"/>
      <c r="J3" s="7"/>
      <c r="K3" s="7"/>
      <c r="L3" s="9"/>
    </row>
    <row r="4" spans="1:12" x14ac:dyDescent="0.2">
      <c r="A4" s="23" t="s">
        <v>25</v>
      </c>
      <c r="B4" s="23" t="s">
        <v>123</v>
      </c>
      <c r="C4" t="s">
        <v>14</v>
      </c>
      <c r="D4" s="18" t="s">
        <v>13</v>
      </c>
      <c r="E4" s="18" t="s">
        <v>15</v>
      </c>
      <c r="F4" s="18" t="s">
        <v>16</v>
      </c>
      <c r="G4" s="18" t="s">
        <v>53</v>
      </c>
      <c r="H4" s="22" t="str">
        <f>IF([1]Absolute!I2883="","-",IF($B5="","-",[1]Absolute!I2883))</f>
        <v>-</v>
      </c>
      <c r="I4" s="22" t="str">
        <f>IF([1]Absolute!J2883="","-",IF($B5="","-",[1]Absolute!J2883))</f>
        <v>-</v>
      </c>
      <c r="J4" s="35">
        <f>[1]Absolute!K2883</f>
        <v>271</v>
      </c>
      <c r="K4" s="36">
        <f>[1]Absolute!L2883</f>
        <v>170</v>
      </c>
      <c r="L4" s="23" t="s">
        <v>14</v>
      </c>
    </row>
    <row r="5" spans="1:12" x14ac:dyDescent="0.2">
      <c r="A5" s="23" t="s">
        <v>25</v>
      </c>
      <c r="B5" s="23" t="str">
        <f>IF([1]Absolute!G2884="","-",[1]Absolute!G2884)</f>
        <v>Hold</v>
      </c>
      <c r="C5" t="s">
        <v>14</v>
      </c>
      <c r="D5" s="18" t="s">
        <v>53</v>
      </c>
      <c r="E5" s="18" t="s">
        <v>13</v>
      </c>
      <c r="F5" s="18" t="s">
        <v>54</v>
      </c>
      <c r="G5" s="18" t="s">
        <v>55</v>
      </c>
      <c r="H5" s="22">
        <f>IF([1]Absolute!I2884="","-",IF($B6="","-",[1]Absolute!I2884))</f>
        <v>-0.24428822495606328</v>
      </c>
      <c r="I5" s="22">
        <f>IF([1]Absolute!J2884="","-",IF($B6="","-",[1]Absolute!J2884))</f>
        <v>-0.17428010480398348</v>
      </c>
      <c r="J5" s="35">
        <f>[1]Absolute!K2884</f>
        <v>284.5</v>
      </c>
      <c r="K5" s="36">
        <f>[1]Absolute!L2884</f>
        <v>167.4</v>
      </c>
      <c r="L5" s="23" t="str">
        <f t="shared" ref="L5:L7" si="0">IF(K5&gt;K4,"↑",IF(K5=K4,"→","↓"))</f>
        <v>↓</v>
      </c>
    </row>
    <row r="6" spans="1:12" x14ac:dyDescent="0.2">
      <c r="A6" s="23" t="s">
        <v>25</v>
      </c>
      <c r="B6" s="23" t="str">
        <f>IF([1]Absolute!G2885="","-",[1]Absolute!G2885)</f>
        <v>-</v>
      </c>
      <c r="C6" t="s">
        <v>14</v>
      </c>
      <c r="D6" s="18" t="s">
        <v>13</v>
      </c>
      <c r="E6" s="18" t="s">
        <v>17</v>
      </c>
      <c r="F6" s="18" t="s">
        <v>18</v>
      </c>
      <c r="G6" s="18" t="s">
        <v>13</v>
      </c>
      <c r="H6" s="22" t="str">
        <f>IF([1]Absolute!I2885="","-",IF($B7="","-",[1]Absolute!I2885))</f>
        <v>-</v>
      </c>
      <c r="I6" s="22" t="str">
        <f>IF([1]Absolute!J2885="","-",IF($B7="","-",[1]Absolute!J2885))</f>
        <v>-</v>
      </c>
      <c r="J6" s="35">
        <f>[1]Absolute!K2885</f>
        <v>278.8</v>
      </c>
      <c r="K6" s="36">
        <f>[1]Absolute!L2885</f>
        <v>167.4</v>
      </c>
      <c r="L6" s="23" t="str">
        <f t="shared" si="0"/>
        <v>→</v>
      </c>
    </row>
    <row r="7" spans="1:12" x14ac:dyDescent="0.2">
      <c r="A7" s="23" t="s">
        <v>25</v>
      </c>
      <c r="B7" s="23" t="str">
        <f>IF([1]Absolute!G2886="","-",[1]Absolute!G2886)</f>
        <v>-</v>
      </c>
      <c r="C7" t="s">
        <v>14</v>
      </c>
      <c r="D7" s="18" t="s">
        <v>13</v>
      </c>
      <c r="E7" s="18" t="s">
        <v>56</v>
      </c>
      <c r="F7" s="18" t="s">
        <v>57</v>
      </c>
      <c r="G7" s="18" t="s">
        <v>13</v>
      </c>
      <c r="H7" s="22" t="str">
        <f>IF([1]Absolute!I2886="","-",IF($B10="","-",[1]Absolute!I2886))</f>
        <v>-</v>
      </c>
      <c r="I7" s="22" t="str">
        <f>IF([1]Absolute!J2886="","-",IF($B10="","-",[1]Absolute!J2886))</f>
        <v>-</v>
      </c>
      <c r="J7" s="35">
        <f>[1]Absolute!K2886</f>
        <v>265.5</v>
      </c>
      <c r="K7" s="36">
        <f>[1]Absolute!L2886</f>
        <v>250.2</v>
      </c>
      <c r="L7" s="23" t="str">
        <f t="shared" si="0"/>
        <v>↑</v>
      </c>
    </row>
    <row r="8" spans="1:12" x14ac:dyDescent="0.2">
      <c r="A8" s="23" t="s">
        <v>25</v>
      </c>
      <c r="B8" s="23" t="str">
        <f>IF([1]Absolute!G2887="","-",[1]Absolute!G2887)</f>
        <v>-</v>
      </c>
      <c r="C8" t="s">
        <v>14</v>
      </c>
      <c r="D8" s="18" t="s">
        <v>13</v>
      </c>
      <c r="E8" s="18" t="s">
        <v>21</v>
      </c>
      <c r="F8" s="18" t="s">
        <v>22</v>
      </c>
      <c r="G8" s="18" t="s">
        <v>13</v>
      </c>
      <c r="H8" s="22" t="str">
        <f>IF([1]Absolute!I2887="","-",IF($B11="","-",[1]Absolute!I2887))</f>
        <v>-</v>
      </c>
      <c r="I8" s="22" t="str">
        <f>IF([1]Absolute!J2887="","-",IF($B11="","-",[1]Absolute!J2887))</f>
        <v>-</v>
      </c>
      <c r="J8" s="35">
        <f>[1]Absolute!K2887</f>
        <v>249.7</v>
      </c>
      <c r="K8" s="36">
        <f>[1]Absolute!L2887</f>
        <v>250.2</v>
      </c>
      <c r="L8" s="23" t="str">
        <f t="shared" ref="L8:L18" si="1">IF(K8&gt;K7,"↑",IF(K8=K7,"→","↓"))</f>
        <v>→</v>
      </c>
    </row>
    <row r="9" spans="1:12" x14ac:dyDescent="0.2">
      <c r="A9" s="23" t="s">
        <v>25</v>
      </c>
      <c r="B9" s="23" t="str">
        <f>IF([1]Absolute!G2888="","-",[1]Absolute!G2888)</f>
        <v>-</v>
      </c>
      <c r="C9" t="s">
        <v>14</v>
      </c>
      <c r="D9" s="18" t="s">
        <v>13</v>
      </c>
      <c r="E9" s="18" t="s">
        <v>23</v>
      </c>
      <c r="F9" s="18" t="s">
        <v>24</v>
      </c>
      <c r="G9" s="18" t="s">
        <v>13</v>
      </c>
      <c r="H9" s="22" t="str">
        <f>IF([1]Absolute!I2888="","-",IF($B17="","-",[1]Absolute!I2888))</f>
        <v>-</v>
      </c>
      <c r="I9" s="22" t="str">
        <f>IF([1]Absolute!J2888="","-",IF($B17="","-",[1]Absolute!J2888))</f>
        <v>-</v>
      </c>
      <c r="J9" s="35">
        <f>[1]Absolute!K2888</f>
        <v>260</v>
      </c>
      <c r="K9" s="36">
        <f>[1]Absolute!L2888</f>
        <v>253</v>
      </c>
      <c r="L9" s="23" t="str">
        <f t="shared" si="1"/>
        <v>↑</v>
      </c>
    </row>
    <row r="10" spans="1:12" x14ac:dyDescent="0.2">
      <c r="A10" s="23" t="s">
        <v>25</v>
      </c>
      <c r="B10" s="23" t="str">
        <f>IF([1]Absolute!G2889="","-",[1]Absolute!G2889)</f>
        <v>-</v>
      </c>
      <c r="C10" t="s">
        <v>14</v>
      </c>
      <c r="D10" s="18" t="s">
        <v>13</v>
      </c>
      <c r="E10" s="18" t="s">
        <v>29</v>
      </c>
      <c r="F10" s="18" t="s">
        <v>30</v>
      </c>
      <c r="G10" s="18" t="s">
        <v>13</v>
      </c>
      <c r="H10" s="22" t="str">
        <f>IF([1]Absolute!I2889="","-",IF($B19="","-",[1]Absolute!I2889))</f>
        <v>-</v>
      </c>
      <c r="I10" s="22" t="str">
        <f>IF([1]Absolute!J2889="","-",IF($B19="","-",[1]Absolute!J2889))</f>
        <v>-</v>
      </c>
      <c r="J10" s="35">
        <f>[1]Absolute!K2889</f>
        <v>299.60000000000002</v>
      </c>
      <c r="K10" s="36">
        <f>[1]Absolute!L2889</f>
        <v>253</v>
      </c>
      <c r="L10" s="23" t="str">
        <f t="shared" si="1"/>
        <v>→</v>
      </c>
    </row>
    <row r="11" spans="1:12" x14ac:dyDescent="0.2">
      <c r="A11" s="23" t="s">
        <v>25</v>
      </c>
      <c r="B11" s="23" t="str">
        <f>IF([1]Absolute!G2890="","-",[1]Absolute!G2890)</f>
        <v>-</v>
      </c>
      <c r="C11" t="s">
        <v>14</v>
      </c>
      <c r="D11" s="18" t="s">
        <v>13</v>
      </c>
      <c r="E11" s="18" t="s">
        <v>58</v>
      </c>
      <c r="F11" s="18" t="s">
        <v>59</v>
      </c>
      <c r="G11" s="18" t="s">
        <v>13</v>
      </c>
      <c r="H11" s="22" t="str">
        <f>IF([1]Absolute!I2890="","-",IF($B20="","-",[1]Absolute!I2890))</f>
        <v>-</v>
      </c>
      <c r="I11" s="22" t="str">
        <f>IF([1]Absolute!J2890="","-",IF($B20="","-",[1]Absolute!J2890))</f>
        <v>-</v>
      </c>
      <c r="J11" s="35">
        <f>[1]Absolute!K2890</f>
        <v>277</v>
      </c>
      <c r="K11" s="36">
        <f>[1]Absolute!L2890</f>
        <v>253</v>
      </c>
      <c r="L11" s="23" t="str">
        <f t="shared" si="1"/>
        <v>→</v>
      </c>
    </row>
    <row r="12" spans="1:12" x14ac:dyDescent="0.2">
      <c r="A12" s="23" t="s">
        <v>25</v>
      </c>
      <c r="B12" s="23" t="str">
        <f>IF([1]Absolute!G2891="","-",[1]Absolute!G2891)</f>
        <v>-</v>
      </c>
      <c r="C12" t="s">
        <v>14</v>
      </c>
      <c r="D12" s="18" t="s">
        <v>13</v>
      </c>
      <c r="E12" s="18" t="s">
        <v>33</v>
      </c>
      <c r="F12" s="18" t="s">
        <v>34</v>
      </c>
      <c r="G12" s="18" t="s">
        <v>13</v>
      </c>
      <c r="H12" s="22" t="str">
        <f>IF([1]Absolute!I2891="","-",IF(#REF!="","-",[1]Absolute!I2891))</f>
        <v>-</v>
      </c>
      <c r="I12" s="22" t="str">
        <f>IF([1]Absolute!J2891="","-",IF(#REF!="","-",[1]Absolute!J2891))</f>
        <v>-</v>
      </c>
      <c r="J12" s="35">
        <f>[1]Absolute!K2891</f>
        <v>267</v>
      </c>
      <c r="K12" s="36">
        <f>[1]Absolute!L2891</f>
        <v>253</v>
      </c>
      <c r="L12" s="23" t="str">
        <f t="shared" si="1"/>
        <v>→</v>
      </c>
    </row>
    <row r="13" spans="1:12" x14ac:dyDescent="0.2">
      <c r="A13" s="23" t="s">
        <v>25</v>
      </c>
      <c r="B13" s="23" t="str">
        <f>IF([1]Absolute!G2892="","-",[1]Absolute!G2892)</f>
        <v>-</v>
      </c>
      <c r="C13" t="s">
        <v>14</v>
      </c>
      <c r="D13" s="18" t="s">
        <v>13</v>
      </c>
      <c r="E13" s="18" t="s">
        <v>35</v>
      </c>
      <c r="F13" s="18" t="s">
        <v>36</v>
      </c>
      <c r="G13" s="18" t="s">
        <v>13</v>
      </c>
      <c r="H13" s="22" t="str">
        <f>IF([1]Absolute!I2892="","-",IF(#REF!="","-",[1]Absolute!I2892))</f>
        <v>-</v>
      </c>
      <c r="I13" s="22" t="str">
        <f>IF([1]Absolute!J2892="","-",IF(#REF!="","-",[1]Absolute!J2892))</f>
        <v>-</v>
      </c>
      <c r="J13" s="35">
        <f>[1]Absolute!K2892</f>
        <v>263.39999999999998</v>
      </c>
      <c r="K13" s="36">
        <f>[1]Absolute!L2892</f>
        <v>253</v>
      </c>
      <c r="L13" s="23" t="str">
        <f t="shared" si="1"/>
        <v>→</v>
      </c>
    </row>
    <row r="14" spans="1:12" x14ac:dyDescent="0.2">
      <c r="A14" s="23" t="s">
        <v>25</v>
      </c>
      <c r="B14" s="23" t="str">
        <f>IF([1]Absolute!G2893="","-",[1]Absolute!G2893)</f>
        <v>-</v>
      </c>
      <c r="C14" t="s">
        <v>14</v>
      </c>
      <c r="D14" s="18" t="s">
        <v>13</v>
      </c>
      <c r="E14" s="18" t="s">
        <v>37</v>
      </c>
      <c r="F14" s="18" t="s">
        <v>38</v>
      </c>
      <c r="G14" s="18" t="s">
        <v>13</v>
      </c>
      <c r="H14" s="22" t="str">
        <f>IF([1]Absolute!I2893="","-",IF(#REF!="","-",[1]Absolute!I2893))</f>
        <v>-</v>
      </c>
      <c r="I14" s="22" t="str">
        <f>IF([1]Absolute!J2893="","-",IF(#REF!="","-",[1]Absolute!J2893))</f>
        <v>-</v>
      </c>
      <c r="J14" s="35">
        <f>[1]Absolute!K2893</f>
        <v>272</v>
      </c>
      <c r="K14" s="36">
        <f>[1]Absolute!L2893</f>
        <v>253</v>
      </c>
      <c r="L14" s="23" t="str">
        <f t="shared" si="1"/>
        <v>→</v>
      </c>
    </row>
    <row r="15" spans="1:12" x14ac:dyDescent="0.2">
      <c r="A15" s="23" t="s">
        <v>25</v>
      </c>
      <c r="B15" s="23" t="str">
        <f>IF([1]Absolute!G2894="","-",[1]Absolute!G2894)</f>
        <v>-</v>
      </c>
      <c r="C15" t="s">
        <v>14</v>
      </c>
      <c r="D15" s="18" t="s">
        <v>13</v>
      </c>
      <c r="E15" s="18" t="s">
        <v>41</v>
      </c>
      <c r="F15" s="18" t="s">
        <v>42</v>
      </c>
      <c r="G15" s="18" t="s">
        <v>13</v>
      </c>
      <c r="H15" s="22" t="str">
        <f>IF([1]Absolute!I2894="","-",IF(#REF!="","-",[1]Absolute!I2894))</f>
        <v>-</v>
      </c>
      <c r="I15" s="22" t="str">
        <f>IF([1]Absolute!J2894="","-",IF(#REF!="","-",[1]Absolute!J2894))</f>
        <v>-</v>
      </c>
      <c r="J15" s="35">
        <f>[1]Absolute!K2894</f>
        <v>275.60000000000002</v>
      </c>
      <c r="K15" s="36">
        <f>[1]Absolute!L2894</f>
        <v>253</v>
      </c>
      <c r="L15" s="23" t="str">
        <f t="shared" si="1"/>
        <v>→</v>
      </c>
    </row>
    <row r="16" spans="1:12" x14ac:dyDescent="0.2">
      <c r="A16" s="23" t="s">
        <v>25</v>
      </c>
      <c r="B16" s="23" t="str">
        <f>IF([1]Absolute!G2895="","-",[1]Absolute!G2895)</f>
        <v>-</v>
      </c>
      <c r="C16" t="s">
        <v>14</v>
      </c>
      <c r="D16" s="18" t="s">
        <v>13</v>
      </c>
      <c r="E16" s="37">
        <v>43297</v>
      </c>
      <c r="F16" s="37">
        <v>43298</v>
      </c>
      <c r="G16" s="18" t="s">
        <v>13</v>
      </c>
      <c r="H16" s="22" t="str">
        <f>IF([1]Absolute!I2895="","-",IF(#REF!="","-",[1]Absolute!I2895))</f>
        <v>-</v>
      </c>
      <c r="I16" s="22" t="str">
        <f>IF([1]Absolute!J2895="","-",IF(#REF!="","-",[1]Absolute!J2895))</f>
        <v>-</v>
      </c>
      <c r="J16" s="35">
        <f>[1]Absolute!K2895</f>
        <v>204</v>
      </c>
      <c r="K16" s="36">
        <f>[1]Absolute!L2895</f>
        <v>253</v>
      </c>
      <c r="L16" s="23" t="str">
        <f t="shared" si="1"/>
        <v>→</v>
      </c>
    </row>
    <row r="17" spans="1:12" x14ac:dyDescent="0.2">
      <c r="A17" s="23" t="s">
        <v>25</v>
      </c>
      <c r="B17" s="23" t="str">
        <f>IF([1]Absolute!G2896="","-",[1]Absolute!G2896)</f>
        <v>-</v>
      </c>
      <c r="C17" t="s">
        <v>14</v>
      </c>
      <c r="D17" s="18" t="s">
        <v>13</v>
      </c>
      <c r="E17" s="18" t="s">
        <v>60</v>
      </c>
      <c r="F17" s="18" t="s">
        <v>44</v>
      </c>
      <c r="G17" s="18" t="s">
        <v>13</v>
      </c>
      <c r="H17" s="22" t="str">
        <f>IF([1]Absolute!I2896="","-",IF(#REF!="","-",[1]Absolute!I2896))</f>
        <v>-</v>
      </c>
      <c r="I17" s="22" t="str">
        <f>IF([1]Absolute!J2896="","-",IF(#REF!="","-",[1]Absolute!J2896))</f>
        <v>-</v>
      </c>
      <c r="J17" s="35">
        <f>[1]Absolute!K2896</f>
        <v>215.6</v>
      </c>
      <c r="K17" s="36">
        <f>[1]Absolute!L2896</f>
        <v>227</v>
      </c>
      <c r="L17" s="23" t="str">
        <f t="shared" si="1"/>
        <v>↓</v>
      </c>
    </row>
    <row r="18" spans="1:12" x14ac:dyDescent="0.2">
      <c r="A18" s="23" t="s">
        <v>25</v>
      </c>
      <c r="B18" s="23" t="str">
        <f>IF([1]Absolute!G2897="","-",[1]Absolute!G2897)</f>
        <v>-</v>
      </c>
      <c r="C18" t="s">
        <v>14</v>
      </c>
      <c r="D18" s="18" t="s">
        <v>13</v>
      </c>
      <c r="E18" s="18" t="s">
        <v>44</v>
      </c>
      <c r="F18" s="18" t="s">
        <v>45</v>
      </c>
      <c r="G18" s="18" t="s">
        <v>13</v>
      </c>
      <c r="H18" s="22" t="str">
        <f>IF([1]Absolute!I2897="","-",IF(#REF!="","-",[1]Absolute!I2897))</f>
        <v>-</v>
      </c>
      <c r="I18" s="22" t="str">
        <f>IF([1]Absolute!J2897="","-",IF(#REF!="","-",[1]Absolute!J2897))</f>
        <v>-</v>
      </c>
      <c r="J18" s="35">
        <f>[1]Absolute!K2897</f>
        <v>215</v>
      </c>
      <c r="K18" s="36">
        <f>[1]Absolute!L2897</f>
        <v>227</v>
      </c>
      <c r="L18" s="23" t="str">
        <f t="shared" si="1"/>
        <v>→</v>
      </c>
    </row>
    <row r="19" spans="1:12" x14ac:dyDescent="0.2">
      <c r="D19" s="13"/>
      <c r="E19" s="13"/>
      <c r="F19" s="13"/>
      <c r="G19" s="13"/>
      <c r="H19" s="22"/>
      <c r="I19" s="22"/>
      <c r="J19" s="16"/>
      <c r="K19" s="17"/>
    </row>
    <row r="20" spans="1:12" x14ac:dyDescent="0.2">
      <c r="D20" s="13"/>
      <c r="E20" s="13"/>
      <c r="F20" s="13"/>
      <c r="G20" s="13"/>
      <c r="H20" s="22"/>
      <c r="I20" s="22"/>
      <c r="J20" s="16"/>
      <c r="K20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>
    <tabColor rgb="FFFFC000"/>
  </sheetPr>
  <dimension ref="A1:I20"/>
  <sheetViews>
    <sheetView topLeftCell="A121" workbookViewId="0">
      <selection activeCell="A21" sqref="A21:XFD57"/>
    </sheetView>
  </sheetViews>
  <sheetFormatPr defaultRowHeight="12.75" x14ac:dyDescent="0.2"/>
  <cols>
    <col min="1" max="1" width="15.7109375" customWidth="1"/>
    <col min="2" max="2" width="25.5703125" bestFit="1" customWidth="1"/>
    <col min="3" max="3" width="3.42578125" bestFit="1" customWidth="1"/>
    <col min="4" max="4" width="10.140625" bestFit="1" customWidth="1"/>
    <col min="5" max="5" width="15.7109375" bestFit="1" customWidth="1"/>
    <col min="6" max="6" width="15.7109375" customWidth="1"/>
    <col min="7" max="7" width="23.42578125" customWidth="1"/>
    <col min="8" max="8" width="23.5703125" bestFit="1" customWidth="1"/>
    <col min="9" max="9" width="20.85546875" bestFit="1" customWidth="1"/>
  </cols>
  <sheetData>
    <row r="1" spans="1:9" x14ac:dyDescent="0.2">
      <c r="A1" s="24" t="s">
        <v>62</v>
      </c>
      <c r="B1" s="24"/>
      <c r="C1" s="39"/>
      <c r="D1" s="39"/>
      <c r="E1" s="39"/>
      <c r="F1" s="39"/>
      <c r="G1" s="39"/>
      <c r="H1" s="24"/>
      <c r="I1" s="39"/>
    </row>
    <row r="2" spans="1:9" x14ac:dyDescent="0.2">
      <c r="A2" s="26" t="s">
        <v>1</v>
      </c>
      <c r="B2" s="26" t="s">
        <v>48</v>
      </c>
      <c r="C2" s="27"/>
      <c r="D2" s="27" t="s">
        <v>3</v>
      </c>
      <c r="E2" s="27" t="s">
        <v>4</v>
      </c>
      <c r="F2" s="27" t="s">
        <v>5</v>
      </c>
      <c r="G2" s="27" t="s">
        <v>6</v>
      </c>
      <c r="H2" s="26" t="s">
        <v>9</v>
      </c>
      <c r="I2" s="27" t="s">
        <v>8</v>
      </c>
    </row>
    <row r="3" spans="1:9" x14ac:dyDescent="0.2">
      <c r="A3" s="7" t="s">
        <v>50</v>
      </c>
      <c r="B3" s="7"/>
      <c r="C3" s="29"/>
      <c r="D3" s="29"/>
      <c r="E3" s="29"/>
      <c r="F3" s="29"/>
      <c r="G3" s="29"/>
      <c r="H3" s="28"/>
      <c r="I3" s="29"/>
    </row>
    <row r="4" spans="1:9" x14ac:dyDescent="0.2">
      <c r="A4" t="str">
        <f>CCC!A4</f>
        <v>Sylwia Jaśkiewicz</v>
      </c>
      <c r="B4" t="s">
        <v>64</v>
      </c>
      <c r="C4" t="s">
        <v>14</v>
      </c>
      <c r="D4" s="13" t="s">
        <v>13</v>
      </c>
      <c r="E4" s="13" t="s">
        <v>15</v>
      </c>
      <c r="F4" s="13" t="s">
        <v>16</v>
      </c>
      <c r="G4" s="13" t="s">
        <v>53</v>
      </c>
      <c r="H4" s="35">
        <f>CCC!J4</f>
        <v>271</v>
      </c>
      <c r="I4" s="41">
        <f>IF(B4="-","-",[1]Relative!J2880)</f>
        <v>0</v>
      </c>
    </row>
    <row r="5" spans="1:9" x14ac:dyDescent="0.2">
      <c r="A5" t="str">
        <f>CCC!A5</f>
        <v>Sylwia Jaśkiewicz</v>
      </c>
      <c r="B5" t="str">
        <f>IF([1]Relative!H2881="","-",[1]Relative!H2881)</f>
        <v>Neutral</v>
      </c>
      <c r="C5" t="s">
        <v>14</v>
      </c>
      <c r="D5" s="13" t="s">
        <v>53</v>
      </c>
      <c r="E5" s="13" t="s">
        <v>13</v>
      </c>
      <c r="F5" s="13" t="s">
        <v>54</v>
      </c>
      <c r="G5" s="13" t="str">
        <f>D7</f>
        <v>08.11.2017</v>
      </c>
      <c r="H5" s="35">
        <f>CCC!J5</f>
        <v>284.5</v>
      </c>
      <c r="I5" s="41">
        <f>IF(B5="-","-",[1]Relative!J2881)</f>
        <v>-6.1336411269485858E-2</v>
      </c>
    </row>
    <row r="6" spans="1:9" x14ac:dyDescent="0.2">
      <c r="A6" t="str">
        <f>CCC!A6</f>
        <v>Sylwia Jaśkiewicz</v>
      </c>
      <c r="B6" t="str">
        <f>IF([1]Relative!H2882="","-",[1]Relative!H2882)</f>
        <v>-</v>
      </c>
      <c r="C6" t="s">
        <v>14</v>
      </c>
      <c r="D6" s="13" t="s">
        <v>13</v>
      </c>
      <c r="E6" s="13" t="s">
        <v>17</v>
      </c>
      <c r="F6" s="13" t="s">
        <v>18</v>
      </c>
      <c r="G6" s="13" t="s">
        <v>13</v>
      </c>
      <c r="H6" s="35">
        <f>CCC!J6</f>
        <v>278.8</v>
      </c>
      <c r="I6" s="41" t="str">
        <f>IF(B6="-","-",[1]Relative!J2882)</f>
        <v>-</v>
      </c>
    </row>
    <row r="7" spans="1:9" x14ac:dyDescent="0.2">
      <c r="A7" t="str">
        <f>CCC!A7</f>
        <v>Sylwia Jaśkiewicz</v>
      </c>
      <c r="B7" t="str">
        <f>IF([1]Relative!H2883="","-",[1]Relative!H2883)</f>
        <v>Underweight</v>
      </c>
      <c r="C7" t="s">
        <v>26</v>
      </c>
      <c r="D7" s="13" t="s">
        <v>56</v>
      </c>
      <c r="E7" s="13" t="s">
        <v>13</v>
      </c>
      <c r="F7" s="13" t="s">
        <v>57</v>
      </c>
      <c r="G7" s="13" t="s">
        <v>60</v>
      </c>
      <c r="H7" s="35">
        <f>CCC!J7</f>
        <v>265.5</v>
      </c>
      <c r="I7" s="41">
        <f>IF(B7="-","-",[1]Relative!J2883)</f>
        <v>-0.11663944440173235</v>
      </c>
    </row>
    <row r="8" spans="1:9" x14ac:dyDescent="0.2">
      <c r="A8" t="str">
        <f>CCC!A8</f>
        <v>Sylwia Jaśkiewicz</v>
      </c>
      <c r="B8" t="str">
        <f>IF([1]Relative!H2884="","-",[1]Relative!H2884)</f>
        <v>-</v>
      </c>
      <c r="C8" t="s">
        <v>14</v>
      </c>
      <c r="D8" s="13" t="s">
        <v>13</v>
      </c>
      <c r="E8" s="13" t="s">
        <v>21</v>
      </c>
      <c r="F8" s="13" t="s">
        <v>22</v>
      </c>
      <c r="G8" s="13" t="s">
        <v>13</v>
      </c>
      <c r="H8" s="35">
        <f>CCC!J8</f>
        <v>249.7</v>
      </c>
      <c r="I8" s="41" t="str">
        <f>IF(B8="-","-",[1]Relative!J2884)</f>
        <v>-</v>
      </c>
    </row>
    <row r="9" spans="1:9" x14ac:dyDescent="0.2">
      <c r="A9" t="str">
        <f>CCC!A9</f>
        <v>Sylwia Jaśkiewicz</v>
      </c>
      <c r="B9" t="str">
        <f>IF([1]Relative!H2885="","-",[1]Relative!H2885)</f>
        <v>-</v>
      </c>
      <c r="C9" t="s">
        <v>14</v>
      </c>
      <c r="D9" s="13" t="s">
        <v>13</v>
      </c>
      <c r="E9" s="13" t="s">
        <v>23</v>
      </c>
      <c r="F9" s="13" t="s">
        <v>24</v>
      </c>
      <c r="G9" s="13" t="s">
        <v>13</v>
      </c>
      <c r="H9" s="35">
        <f>CCC!J9</f>
        <v>260</v>
      </c>
      <c r="I9" s="41" t="str">
        <f>IF(B9="-","-",[1]Relative!J2885)</f>
        <v>-</v>
      </c>
    </row>
    <row r="10" spans="1:9" x14ac:dyDescent="0.2">
      <c r="A10" t="str">
        <f>CCC!A10</f>
        <v>Sylwia Jaśkiewicz</v>
      </c>
      <c r="B10" t="str">
        <f>IF([1]Relative!H2886="","-",[1]Relative!H2886)</f>
        <v>-</v>
      </c>
      <c r="C10" t="s">
        <v>14</v>
      </c>
      <c r="D10" s="13" t="s">
        <v>13</v>
      </c>
      <c r="E10" s="13" t="s">
        <v>29</v>
      </c>
      <c r="F10" s="13" t="s">
        <v>30</v>
      </c>
      <c r="G10" s="13" t="s">
        <v>13</v>
      </c>
      <c r="H10" s="35">
        <f>CCC!J10</f>
        <v>299.60000000000002</v>
      </c>
      <c r="I10" s="41" t="str">
        <f>IF(B10="-","-",[1]Relative!J2886)</f>
        <v>-</v>
      </c>
    </row>
    <row r="11" spans="1:9" x14ac:dyDescent="0.2">
      <c r="A11" t="str">
        <f>CCC!A11</f>
        <v>Sylwia Jaśkiewicz</v>
      </c>
      <c r="B11" t="str">
        <f>IF([1]Relative!H2887="","-",[1]Relative!H2887)</f>
        <v>-</v>
      </c>
      <c r="C11" t="s">
        <v>14</v>
      </c>
      <c r="D11" s="13" t="s">
        <v>13</v>
      </c>
      <c r="E11" s="13" t="s">
        <v>58</v>
      </c>
      <c r="F11" s="13" t="s">
        <v>59</v>
      </c>
      <c r="G11" s="13" t="s">
        <v>13</v>
      </c>
      <c r="H11" s="35">
        <f>CCC!J11</f>
        <v>277</v>
      </c>
      <c r="I11" s="41" t="str">
        <f>IF(B11="-","-",[1]Relative!J2887)</f>
        <v>-</v>
      </c>
    </row>
    <row r="12" spans="1:9" x14ac:dyDescent="0.2">
      <c r="A12" t="str">
        <f>CCC!A12</f>
        <v>Sylwia Jaśkiewicz</v>
      </c>
      <c r="B12" t="str">
        <f>IF([1]Relative!H2888="","-",[1]Relative!H2888)</f>
        <v>-</v>
      </c>
      <c r="C12" t="s">
        <v>14</v>
      </c>
      <c r="D12" s="13" t="s">
        <v>13</v>
      </c>
      <c r="E12" s="13" t="s">
        <v>33</v>
      </c>
      <c r="F12" s="13" t="s">
        <v>34</v>
      </c>
      <c r="G12" s="13" t="s">
        <v>13</v>
      </c>
      <c r="H12" s="35">
        <f>CCC!J12</f>
        <v>267</v>
      </c>
      <c r="I12" s="41" t="str">
        <f>IF(B12="-","-",[1]Relative!J2888)</f>
        <v>-</v>
      </c>
    </row>
    <row r="13" spans="1:9" x14ac:dyDescent="0.2">
      <c r="A13" t="str">
        <f>CCC!A13</f>
        <v>Sylwia Jaśkiewicz</v>
      </c>
      <c r="B13" t="str">
        <f>IF([1]Relative!H2889="","-",[1]Relative!H2889)</f>
        <v>-</v>
      </c>
      <c r="C13" t="s">
        <v>14</v>
      </c>
      <c r="D13" s="13" t="s">
        <v>13</v>
      </c>
      <c r="E13" s="13" t="s">
        <v>35</v>
      </c>
      <c r="F13" s="13" t="s">
        <v>36</v>
      </c>
      <c r="G13" s="13" t="s">
        <v>13</v>
      </c>
      <c r="H13" s="35">
        <f>CCC!J13</f>
        <v>263.39999999999998</v>
      </c>
      <c r="I13" s="41" t="str">
        <f>IF(B13="-","-",[1]Relative!J2889)</f>
        <v>-</v>
      </c>
    </row>
    <row r="14" spans="1:9" x14ac:dyDescent="0.2">
      <c r="A14" t="str">
        <f>CCC!A14</f>
        <v>Sylwia Jaśkiewicz</v>
      </c>
      <c r="B14" t="str">
        <f>IF([1]Relative!H2890="","-",[1]Relative!H2890)</f>
        <v>-</v>
      </c>
      <c r="C14" t="s">
        <v>14</v>
      </c>
      <c r="D14" s="13" t="s">
        <v>13</v>
      </c>
      <c r="E14" s="13" t="s">
        <v>37</v>
      </c>
      <c r="F14" s="13" t="s">
        <v>38</v>
      </c>
      <c r="G14" s="13" t="s">
        <v>13</v>
      </c>
      <c r="H14" s="35">
        <f>CCC!J14</f>
        <v>272</v>
      </c>
      <c r="I14" s="41" t="str">
        <f>IF(B14="-","-",[1]Relative!J2890)</f>
        <v>-</v>
      </c>
    </row>
    <row r="15" spans="1:9" x14ac:dyDescent="0.2">
      <c r="A15" t="str">
        <f>CCC!A15</f>
        <v>Sylwia Jaśkiewicz</v>
      </c>
      <c r="B15" t="str">
        <f>IF([1]Relative!H2891="","-",[1]Relative!H2891)</f>
        <v>-</v>
      </c>
      <c r="C15" t="s">
        <v>14</v>
      </c>
      <c r="D15" s="13" t="s">
        <v>13</v>
      </c>
      <c r="E15" s="13" t="s">
        <v>41</v>
      </c>
      <c r="F15" s="13" t="s">
        <v>42</v>
      </c>
      <c r="G15" s="13" t="s">
        <v>13</v>
      </c>
      <c r="H15" s="35">
        <f>CCC!J15</f>
        <v>275.60000000000002</v>
      </c>
      <c r="I15" s="41" t="str">
        <f>IF(B15="-","-",[1]Relative!J2891)</f>
        <v>-</v>
      </c>
    </row>
    <row r="16" spans="1:9" x14ac:dyDescent="0.2">
      <c r="A16" t="str">
        <f>CCC!A16</f>
        <v>Sylwia Jaśkiewicz</v>
      </c>
      <c r="B16" t="str">
        <f>IF([1]Relative!H2892="","-",[1]Relative!H2892)</f>
        <v>-</v>
      </c>
      <c r="C16" t="s">
        <v>14</v>
      </c>
      <c r="D16" t="s">
        <v>13</v>
      </c>
      <c r="E16" s="37">
        <v>43297</v>
      </c>
      <c r="F16" s="37">
        <v>43298</v>
      </c>
      <c r="G16" t="s">
        <v>13</v>
      </c>
      <c r="H16" s="35">
        <f>CCC!J16</f>
        <v>204</v>
      </c>
      <c r="I16" s="41" t="str">
        <f>IF(B16="-","-",[1]Relative!J2892)</f>
        <v>-</v>
      </c>
    </row>
    <row r="17" spans="1:9" x14ac:dyDescent="0.2">
      <c r="A17" t="str">
        <f>CCC!A17</f>
        <v>Sylwia Jaśkiewicz</v>
      </c>
      <c r="B17" t="str">
        <f>IF([1]Relative!H2893="","-",[1]Relative!H2893)</f>
        <v>Neutral</v>
      </c>
      <c r="C17" t="s">
        <v>43</v>
      </c>
      <c r="D17" s="13" t="s">
        <v>60</v>
      </c>
      <c r="E17" s="13" t="s">
        <v>13</v>
      </c>
      <c r="F17" s="13" t="s">
        <v>44</v>
      </c>
      <c r="G17" s="13" t="s">
        <v>63</v>
      </c>
      <c r="H17" s="35">
        <f>CCC!J17</f>
        <v>215.6</v>
      </c>
      <c r="I17" s="41" t="str">
        <f>IF(B17="-","-",[1]Relative!J2893)</f>
        <v>-</v>
      </c>
    </row>
    <row r="18" spans="1:9" x14ac:dyDescent="0.2">
      <c r="A18" t="str">
        <f>CCC!A18</f>
        <v>Sylwia Jaśkiewicz</v>
      </c>
      <c r="B18" t="str">
        <f>IF([1]Relative!H2894="","-",[1]Relative!H2894)</f>
        <v>-</v>
      </c>
      <c r="C18" t="s">
        <v>14</v>
      </c>
      <c r="D18" s="13" t="s">
        <v>13</v>
      </c>
      <c r="E18" s="13" t="s">
        <v>44</v>
      </c>
      <c r="F18" s="13" t="s">
        <v>45</v>
      </c>
      <c r="G18" s="13" t="s">
        <v>13</v>
      </c>
      <c r="H18" s="35">
        <f>CCC!J18</f>
        <v>215</v>
      </c>
      <c r="I18" s="41" t="str">
        <f>IF(B18="-","-",[1]Relative!J2894)</f>
        <v>-</v>
      </c>
    </row>
    <row r="19" spans="1:9" x14ac:dyDescent="0.2">
      <c r="B19" s="23"/>
      <c r="C19" s="23"/>
      <c r="D19" s="34"/>
      <c r="E19" s="34"/>
      <c r="F19" s="34"/>
      <c r="G19" s="34"/>
      <c r="H19" s="35"/>
      <c r="I19" s="41"/>
    </row>
    <row r="20" spans="1:9" x14ac:dyDescent="0.2">
      <c r="B20" s="23"/>
      <c r="C20" s="23"/>
      <c r="D20" s="34"/>
      <c r="E20" s="34"/>
      <c r="F20" s="34"/>
      <c r="G20" s="34"/>
      <c r="H20" s="35"/>
      <c r="I20" s="4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6">
    <tabColor rgb="FFFFC000"/>
  </sheetPr>
  <dimension ref="A1:L18"/>
  <sheetViews>
    <sheetView workbookViewId="0">
      <selection activeCell="A19" sqref="A19:XFD57"/>
    </sheetView>
  </sheetViews>
  <sheetFormatPr defaultRowHeight="12.75" x14ac:dyDescent="0.2"/>
  <cols>
    <col min="1" max="1" width="15.7109375" customWidth="1"/>
    <col min="2" max="2" width="17.28515625" bestFit="1" customWidth="1"/>
    <col min="3" max="3" width="5.140625" customWidth="1"/>
    <col min="4" max="4" width="10.140625" bestFit="1" customWidth="1"/>
    <col min="5" max="6" width="11.7109375" customWidth="1"/>
    <col min="7" max="7" width="23.42578125" customWidth="1"/>
    <col min="8" max="8" width="12.7109375" bestFit="1" customWidth="1"/>
    <col min="9" max="9" width="20.85546875" bestFit="1" customWidth="1"/>
    <col min="10" max="10" width="23.5703125" bestFit="1" customWidth="1"/>
    <col min="11" max="11" width="15.85546875" customWidth="1"/>
  </cols>
  <sheetData>
    <row r="1" spans="1:12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">
      <c r="A2" s="4" t="s">
        <v>1</v>
      </c>
      <c r="B2" s="4" t="s">
        <v>2</v>
      </c>
      <c r="C2" s="4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4" t="s">
        <v>9</v>
      </c>
      <c r="K2" s="4" t="s">
        <v>10</v>
      </c>
      <c r="L2" s="6"/>
    </row>
    <row r="3" spans="1:12" x14ac:dyDescent="0.2">
      <c r="A3" s="7" t="s">
        <v>65</v>
      </c>
      <c r="B3" s="7"/>
      <c r="C3" s="7"/>
      <c r="D3" s="8"/>
      <c r="E3" s="8"/>
      <c r="F3" s="8"/>
      <c r="G3" s="8"/>
      <c r="H3" s="8"/>
      <c r="I3" s="8"/>
      <c r="J3" s="7"/>
      <c r="K3" s="7"/>
      <c r="L3" s="9"/>
    </row>
    <row r="4" spans="1:12" x14ac:dyDescent="0.2">
      <c r="A4" s="13" t="s">
        <v>25</v>
      </c>
      <c r="B4" t="s">
        <v>123</v>
      </c>
      <c r="C4" t="s">
        <v>14</v>
      </c>
      <c r="D4" s="13" t="s">
        <v>13</v>
      </c>
      <c r="E4" s="13" t="s">
        <v>15</v>
      </c>
      <c r="F4" s="13" t="s">
        <v>16</v>
      </c>
      <c r="G4" s="13" t="s">
        <v>23</v>
      </c>
      <c r="H4" s="22" t="str">
        <f>IF([1]Absolute!I10749="","-",IF($B5="","-",[1]Absolute!I10749))</f>
        <v>-</v>
      </c>
      <c r="I4" s="22" t="str">
        <f>IF([1]Absolute!J10749="","-",IF($B5="","-",[1]Absolute!J10749))</f>
        <v>-</v>
      </c>
      <c r="J4" s="17">
        <f>[1]Absolute!K10749</f>
        <v>37</v>
      </c>
      <c r="K4" s="17">
        <f>[1]Absolute!L10749</f>
        <v>24.83</v>
      </c>
      <c r="L4" s="23" t="s">
        <v>14</v>
      </c>
    </row>
    <row r="5" spans="1:12" x14ac:dyDescent="0.2">
      <c r="A5" s="13" t="s">
        <v>25</v>
      </c>
      <c r="B5" t="str">
        <f>IF([1]Absolute!G10750="","-",[1]Absolute!G10750)</f>
        <v>-</v>
      </c>
      <c r="C5" t="s">
        <v>14</v>
      </c>
      <c r="D5" s="13" t="s">
        <v>13</v>
      </c>
      <c r="E5" s="33" t="s">
        <v>17</v>
      </c>
      <c r="F5" s="33" t="s">
        <v>18</v>
      </c>
      <c r="G5" s="13" t="s">
        <v>13</v>
      </c>
      <c r="H5" s="22" t="str">
        <f>IF([1]Absolute!I10750="","-",IF($B6="","-",[1]Absolute!I10750))</f>
        <v>-</v>
      </c>
      <c r="I5" s="22" t="str">
        <f>IF([1]Absolute!J10750="","-",IF($B6="","-",[1]Absolute!J10750))</f>
        <v>-</v>
      </c>
      <c r="J5" s="17">
        <f>[1]Absolute!K10750</f>
        <v>32.700000000000003</v>
      </c>
      <c r="K5" s="17">
        <f>[1]Absolute!L10750</f>
        <v>24.83</v>
      </c>
      <c r="L5" s="23" t="str">
        <f t="shared" ref="L5:L16" si="0">IF(K5&gt;K4,"↑",IF(K5=K4,"→","↓"))</f>
        <v>→</v>
      </c>
    </row>
    <row r="6" spans="1:12" x14ac:dyDescent="0.2">
      <c r="A6" s="13" t="s">
        <v>25</v>
      </c>
      <c r="B6" t="str">
        <f>IF([1]Absolute!G10751="","-",[1]Absolute!G10751)</f>
        <v>-</v>
      </c>
      <c r="C6" t="s">
        <v>14</v>
      </c>
      <c r="D6" s="13" t="s">
        <v>13</v>
      </c>
      <c r="E6" s="33" t="s">
        <v>21</v>
      </c>
      <c r="F6" s="33" t="s">
        <v>22</v>
      </c>
      <c r="G6" s="13" t="s">
        <v>13</v>
      </c>
      <c r="H6" s="22" t="str">
        <f>IF([1]Absolute!I10751="","-",IF($B7="","-",[1]Absolute!I10751))</f>
        <v>-</v>
      </c>
      <c r="I6" s="22" t="str">
        <f>IF([1]Absolute!J10751="","-",IF($B7="","-",[1]Absolute!J10751))</f>
        <v>-</v>
      </c>
      <c r="J6" s="17">
        <f>[1]Absolute!K10751</f>
        <v>30.1</v>
      </c>
      <c r="K6" s="17">
        <f>[1]Absolute!L10751</f>
        <v>24.83</v>
      </c>
      <c r="L6" s="23" t="str">
        <f t="shared" si="0"/>
        <v>→</v>
      </c>
    </row>
    <row r="7" spans="1:12" x14ac:dyDescent="0.2">
      <c r="A7" s="13" t="s">
        <v>25</v>
      </c>
      <c r="B7" t="str">
        <f>IF([1]Absolute!G10752="","-",[1]Absolute!G10752)</f>
        <v>Buy</v>
      </c>
      <c r="C7" t="s">
        <v>43</v>
      </c>
      <c r="D7" s="13" t="s">
        <v>23</v>
      </c>
      <c r="E7" s="33" t="s">
        <v>13</v>
      </c>
      <c r="F7" s="33" t="s">
        <v>24</v>
      </c>
      <c r="G7" s="13" t="s">
        <v>66</v>
      </c>
      <c r="H7" s="22">
        <f>IF([1]Absolute!I10752="","-",IF($B8="","-",[1]Absolute!I10752))</f>
        <v>9.3791281373844182E-2</v>
      </c>
      <c r="I7" s="22">
        <f>IF([1]Absolute!J10752="","-",IF($B8="","-",[1]Absolute!J10752))</f>
        <v>0.14795996268054745</v>
      </c>
      <c r="J7" s="17">
        <f>[1]Absolute!K10752</f>
        <v>30.28</v>
      </c>
      <c r="K7" s="17">
        <f>[1]Absolute!L10752</f>
        <v>37</v>
      </c>
      <c r="L7" s="23" t="str">
        <f t="shared" si="0"/>
        <v>↑</v>
      </c>
    </row>
    <row r="8" spans="1:12" x14ac:dyDescent="0.2">
      <c r="A8" s="13" t="s">
        <v>25</v>
      </c>
      <c r="B8" t="str">
        <f>IF([1]Absolute!G10753="","-",[1]Absolute!G10753)</f>
        <v>-</v>
      </c>
      <c r="C8" t="s">
        <v>14</v>
      </c>
      <c r="D8" s="13" t="s">
        <v>13</v>
      </c>
      <c r="E8" s="33" t="s">
        <v>29</v>
      </c>
      <c r="F8" s="33" t="s">
        <v>30</v>
      </c>
      <c r="G8" s="13" t="s">
        <v>13</v>
      </c>
      <c r="H8" s="22" t="str">
        <f>IF([1]Absolute!I10753="","-",IF(#REF!="","-",[1]Absolute!I10753))</f>
        <v>-</v>
      </c>
      <c r="I8" s="22" t="str">
        <f>IF([1]Absolute!J10753="","-",IF(#REF!="","-",[1]Absolute!J10753))</f>
        <v>-</v>
      </c>
      <c r="J8" s="17">
        <f>[1]Absolute!K10753</f>
        <v>34</v>
      </c>
      <c r="K8" s="17">
        <f>[1]Absolute!L10753</f>
        <v>37</v>
      </c>
      <c r="L8" s="23" t="str">
        <f t="shared" si="0"/>
        <v>→</v>
      </c>
    </row>
    <row r="9" spans="1:12" x14ac:dyDescent="0.2">
      <c r="A9" s="13" t="s">
        <v>25</v>
      </c>
      <c r="B9" t="str">
        <f>IF([1]Absolute!G10754="","-",[1]Absolute!G10754)</f>
        <v>-</v>
      </c>
      <c r="C9" t="s">
        <v>14</v>
      </c>
      <c r="D9" s="13" t="s">
        <v>13</v>
      </c>
      <c r="E9" s="33" t="s">
        <v>33</v>
      </c>
      <c r="F9" s="33" t="s">
        <v>34</v>
      </c>
      <c r="G9" s="13" t="s">
        <v>13</v>
      </c>
      <c r="H9" s="22" t="str">
        <f>IF([1]Absolute!I10754="","-",IF(#REF!="","-",[1]Absolute!I10754))</f>
        <v>-</v>
      </c>
      <c r="I9" s="22" t="str">
        <f>IF([1]Absolute!J10754="","-",IF(#REF!="","-",[1]Absolute!J10754))</f>
        <v>-</v>
      </c>
      <c r="J9" s="17">
        <f>[1]Absolute!K10754</f>
        <v>31.5</v>
      </c>
      <c r="K9" s="17">
        <f>[1]Absolute!L10754</f>
        <v>37</v>
      </c>
      <c r="L9" s="23" t="str">
        <f t="shared" si="0"/>
        <v>→</v>
      </c>
    </row>
    <row r="10" spans="1:12" x14ac:dyDescent="0.2">
      <c r="A10" s="13" t="s">
        <v>25</v>
      </c>
      <c r="B10" t="str">
        <f>IF([1]Absolute!G10755="","-",[1]Absolute!G10755)</f>
        <v>-</v>
      </c>
      <c r="C10" t="s">
        <v>14</v>
      </c>
      <c r="D10" s="13" t="s">
        <v>13</v>
      </c>
      <c r="E10" s="33" t="s">
        <v>35</v>
      </c>
      <c r="F10" s="33" t="s">
        <v>36</v>
      </c>
      <c r="G10" s="13" t="s">
        <v>13</v>
      </c>
      <c r="H10" s="22" t="str">
        <f>IF([1]Absolute!I10755="","-",IF(#REF!="","-",[1]Absolute!I10755))</f>
        <v>-</v>
      </c>
      <c r="I10" s="22" t="str">
        <f>IF([1]Absolute!J10755="","-",IF(#REF!="","-",[1]Absolute!J10755))</f>
        <v>-</v>
      </c>
      <c r="J10" s="17">
        <f>[1]Absolute!K10755</f>
        <v>30.5</v>
      </c>
      <c r="K10" s="17">
        <f>[1]Absolute!L10755</f>
        <v>37</v>
      </c>
      <c r="L10" s="23" t="str">
        <f t="shared" si="0"/>
        <v>→</v>
      </c>
    </row>
    <row r="11" spans="1:12" x14ac:dyDescent="0.2">
      <c r="A11" s="13" t="s">
        <v>25</v>
      </c>
      <c r="B11" t="str">
        <f>IF([1]Absolute!G10756="","-",[1]Absolute!G10756)</f>
        <v>-</v>
      </c>
      <c r="C11" t="s">
        <v>14</v>
      </c>
      <c r="D11" s="13" t="s">
        <v>13</v>
      </c>
      <c r="E11" s="33" t="s">
        <v>67</v>
      </c>
      <c r="F11" s="33" t="s">
        <v>68</v>
      </c>
      <c r="G11" s="13" t="s">
        <v>13</v>
      </c>
      <c r="H11" s="22" t="str">
        <f>IF([1]Absolute!I10756="","-",IF(#REF!="","-",[1]Absolute!I10756))</f>
        <v>-</v>
      </c>
      <c r="I11" s="22" t="str">
        <f>IF([1]Absolute!J10756="","-",IF(#REF!="","-",[1]Absolute!J10756))</f>
        <v>-</v>
      </c>
      <c r="J11" s="17">
        <f>[1]Absolute!K10756</f>
        <v>29.1</v>
      </c>
      <c r="K11" s="17">
        <f>[1]Absolute!L10756</f>
        <v>35.1</v>
      </c>
      <c r="L11" s="23" t="str">
        <f t="shared" si="0"/>
        <v>↓</v>
      </c>
    </row>
    <row r="12" spans="1:12" x14ac:dyDescent="0.2">
      <c r="A12" s="13" t="s">
        <v>25</v>
      </c>
      <c r="B12" t="str">
        <f>IF([1]Absolute!G10757="","-",[1]Absolute!G10757)</f>
        <v>-</v>
      </c>
      <c r="C12" t="s">
        <v>14</v>
      </c>
      <c r="D12" s="13" t="s">
        <v>13</v>
      </c>
      <c r="E12" s="33" t="s">
        <v>37</v>
      </c>
      <c r="F12" s="33" t="s">
        <v>38</v>
      </c>
      <c r="G12" s="13" t="s">
        <v>13</v>
      </c>
      <c r="H12" s="22" t="str">
        <f>IF([1]Absolute!I10757="","-",IF(#REF!="","-",[1]Absolute!I10757))</f>
        <v>-</v>
      </c>
      <c r="I12" s="22" t="str">
        <f>IF([1]Absolute!J10757="","-",IF(#REF!="","-",[1]Absolute!J10757))</f>
        <v>-</v>
      </c>
      <c r="J12" s="17">
        <f>[1]Absolute!K10757</f>
        <v>30.3</v>
      </c>
      <c r="K12" s="17">
        <f>[1]Absolute!L10757</f>
        <v>35.1</v>
      </c>
      <c r="L12" s="23" t="str">
        <f t="shared" si="0"/>
        <v>→</v>
      </c>
    </row>
    <row r="13" spans="1:12" x14ac:dyDescent="0.2">
      <c r="A13" s="13" t="s">
        <v>25</v>
      </c>
      <c r="B13" t="str">
        <f>IF([1]Absolute!G10758="","-",[1]Absolute!G10758)</f>
        <v>-</v>
      </c>
      <c r="C13" t="s">
        <v>14</v>
      </c>
      <c r="D13" s="13" t="s">
        <v>13</v>
      </c>
      <c r="E13" s="33" t="s">
        <v>41</v>
      </c>
      <c r="F13" s="33" t="s">
        <v>42</v>
      </c>
      <c r="G13" s="13" t="s">
        <v>13</v>
      </c>
      <c r="H13" s="22" t="str">
        <f>IF([1]Absolute!I10758="","-",IF(#REF!="","-",[1]Absolute!I10758))</f>
        <v>-</v>
      </c>
      <c r="I13" s="22" t="str">
        <f>IF([1]Absolute!J10758="","-",IF(#REF!="","-",[1]Absolute!J10758))</f>
        <v>-</v>
      </c>
      <c r="J13" s="17">
        <f>[1]Absolute!K10758</f>
        <v>31.25</v>
      </c>
      <c r="K13" s="17">
        <f>[1]Absolute!L10758</f>
        <v>35.1</v>
      </c>
      <c r="L13" s="23" t="str">
        <f t="shared" si="0"/>
        <v>→</v>
      </c>
    </row>
    <row r="14" spans="1:12" x14ac:dyDescent="0.2">
      <c r="A14" s="13" t="s">
        <v>25</v>
      </c>
      <c r="B14" t="str">
        <f>IF([1]Absolute!G10759="","-",[1]Absolute!G10759)</f>
        <v>-</v>
      </c>
      <c r="C14" t="s">
        <v>14</v>
      </c>
      <c r="D14" s="13" t="s">
        <v>13</v>
      </c>
      <c r="E14" s="33" t="s">
        <v>69</v>
      </c>
      <c r="F14" s="33" t="s">
        <v>70</v>
      </c>
      <c r="G14" s="13" t="s">
        <v>13</v>
      </c>
      <c r="H14" s="22" t="str">
        <f>IF([1]Absolute!I10759="","-",IF(#REF!="","-",[1]Absolute!I10759))</f>
        <v>-</v>
      </c>
      <c r="I14" s="22" t="str">
        <f>IF([1]Absolute!J10759="","-",IF(#REF!="","-",[1]Absolute!J10759))</f>
        <v>-</v>
      </c>
      <c r="J14" s="17">
        <f>[1]Absolute!K10759</f>
        <v>30.8</v>
      </c>
      <c r="K14" s="17">
        <f>[1]Absolute!L10759</f>
        <v>34.9</v>
      </c>
      <c r="L14" s="23" t="str">
        <f t="shared" si="0"/>
        <v>↓</v>
      </c>
    </row>
    <row r="15" spans="1:12" x14ac:dyDescent="0.2">
      <c r="A15" s="13" t="s">
        <v>25</v>
      </c>
      <c r="B15" t="str">
        <f>IF([1]Absolute!G10760="","-",[1]Absolute!G10760)</f>
        <v>-</v>
      </c>
      <c r="C15" t="s">
        <v>14</v>
      </c>
      <c r="D15" s="13" t="s">
        <v>13</v>
      </c>
      <c r="E15" s="33" t="s">
        <v>71</v>
      </c>
      <c r="F15" s="33" t="s">
        <v>72</v>
      </c>
      <c r="G15" s="13" t="s">
        <v>13</v>
      </c>
      <c r="H15" s="22" t="str">
        <f>IF([1]Absolute!I10760="","-",IF(#REF!="","-",[1]Absolute!I10760))</f>
        <v>-</v>
      </c>
      <c r="I15" s="22" t="str">
        <f>IF([1]Absolute!J10760="","-",IF(#REF!="","-",[1]Absolute!J10760))</f>
        <v>-</v>
      </c>
      <c r="J15" s="17">
        <f>[1]Absolute!K10760</f>
        <v>31.2</v>
      </c>
      <c r="K15" s="17">
        <f>[1]Absolute!L10760</f>
        <v>34.9</v>
      </c>
      <c r="L15" s="23" t="str">
        <f t="shared" si="0"/>
        <v>→</v>
      </c>
    </row>
    <row r="16" spans="1:12" x14ac:dyDescent="0.2">
      <c r="A16" s="13" t="s">
        <v>25</v>
      </c>
      <c r="B16" t="str">
        <f>IF([1]Absolute!G10761="","-",[1]Absolute!G10761)</f>
        <v>-</v>
      </c>
      <c r="C16" t="s">
        <v>14</v>
      </c>
      <c r="D16" s="13" t="s">
        <v>13</v>
      </c>
      <c r="E16" s="33" t="s">
        <v>44</v>
      </c>
      <c r="F16" s="33" t="s">
        <v>45</v>
      </c>
      <c r="G16" s="13" t="s">
        <v>13</v>
      </c>
      <c r="H16" s="22" t="str">
        <f>IF([1]Absolute!I10761="","-",IF(#REF!="","-",[1]Absolute!I10761))</f>
        <v>-</v>
      </c>
      <c r="I16" s="22" t="str">
        <f>IF([1]Absolute!J10761="","-",IF(#REF!="","-",[1]Absolute!J10761))</f>
        <v>-</v>
      </c>
      <c r="J16" s="17">
        <f>[1]Absolute!K10761</f>
        <v>32.950000000000003</v>
      </c>
      <c r="K16" s="17">
        <f>[1]Absolute!L10761</f>
        <v>34.9</v>
      </c>
      <c r="L16" s="23" t="str">
        <f t="shared" si="0"/>
        <v>→</v>
      </c>
    </row>
    <row r="17" spans="4:11" x14ac:dyDescent="0.2">
      <c r="D17" s="13"/>
      <c r="E17" s="13"/>
      <c r="F17" s="13"/>
      <c r="G17" s="13"/>
      <c r="H17" s="22"/>
      <c r="I17" s="22"/>
      <c r="J17" s="16"/>
      <c r="K17" s="17"/>
    </row>
    <row r="18" spans="4:11" x14ac:dyDescent="0.2">
      <c r="D18" s="13"/>
      <c r="E18" s="13"/>
      <c r="F18" s="13"/>
      <c r="G18" s="13"/>
      <c r="H18" s="22"/>
      <c r="I18" s="22"/>
      <c r="J18" s="16"/>
      <c r="K18" s="1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2">
    <tabColor rgb="FFFFC000"/>
  </sheetPr>
  <dimension ref="A1:I17"/>
  <sheetViews>
    <sheetView workbookViewId="0">
      <selection activeCell="A19" sqref="A19:XFD57"/>
    </sheetView>
  </sheetViews>
  <sheetFormatPr defaultRowHeight="12.75" x14ac:dyDescent="0.2"/>
  <cols>
    <col min="1" max="1" width="15.7109375" customWidth="1"/>
    <col min="2" max="2" width="25.5703125" bestFit="1" customWidth="1"/>
    <col min="3" max="3" width="3.42578125" bestFit="1" customWidth="1"/>
    <col min="4" max="4" width="10.140625" bestFit="1" customWidth="1"/>
    <col min="5" max="5" width="15.7109375" bestFit="1" customWidth="1"/>
    <col min="6" max="6" width="15.7109375" customWidth="1"/>
    <col min="7" max="7" width="23.42578125" customWidth="1"/>
    <col min="8" max="8" width="23.5703125" bestFit="1" customWidth="1"/>
    <col min="9" max="9" width="20.85546875" bestFit="1" customWidth="1"/>
  </cols>
  <sheetData>
    <row r="1" spans="1:9" x14ac:dyDescent="0.2">
      <c r="A1" s="24" t="s">
        <v>62</v>
      </c>
      <c r="B1" s="24"/>
      <c r="C1" s="39"/>
      <c r="D1" s="39"/>
      <c r="E1" s="39"/>
      <c r="F1" s="39"/>
      <c r="G1" s="39"/>
      <c r="H1" s="24"/>
      <c r="I1" s="39"/>
    </row>
    <row r="2" spans="1:9" x14ac:dyDescent="0.2">
      <c r="A2" s="26" t="s">
        <v>1</v>
      </c>
      <c r="B2" s="26" t="s">
        <v>48</v>
      </c>
      <c r="C2" s="27"/>
      <c r="D2" s="27" t="s">
        <v>3</v>
      </c>
      <c r="E2" s="27" t="s">
        <v>4</v>
      </c>
      <c r="F2" s="27" t="s">
        <v>5</v>
      </c>
      <c r="G2" s="27" t="s">
        <v>6</v>
      </c>
      <c r="H2" s="26" t="s">
        <v>9</v>
      </c>
      <c r="I2" s="27" t="s">
        <v>8</v>
      </c>
    </row>
    <row r="3" spans="1:9" x14ac:dyDescent="0.2">
      <c r="A3" s="7" t="s">
        <v>65</v>
      </c>
      <c r="B3" s="7"/>
      <c r="C3" s="29"/>
      <c r="D3" s="29"/>
      <c r="E3" s="29"/>
      <c r="F3" s="29"/>
      <c r="G3" s="29"/>
      <c r="H3" s="28"/>
      <c r="I3" s="29"/>
    </row>
    <row r="4" spans="1:9" x14ac:dyDescent="0.2">
      <c r="A4" t="str">
        <f>CLNPHARMA!A4</f>
        <v>Sylwia Jaśkiewicz</v>
      </c>
      <c r="B4" t="s">
        <v>64</v>
      </c>
      <c r="C4" t="s">
        <v>14</v>
      </c>
      <c r="D4" t="s">
        <v>13</v>
      </c>
      <c r="E4" s="13" t="s">
        <v>15</v>
      </c>
      <c r="F4" s="13" t="s">
        <v>16</v>
      </c>
      <c r="G4" t="s">
        <v>23</v>
      </c>
      <c r="H4" s="17">
        <f>CLNPHARMA!J4</f>
        <v>37</v>
      </c>
      <c r="I4" s="40">
        <f>IF(B4="-","-",[1]Relative!J10744)</f>
        <v>0</v>
      </c>
    </row>
    <row r="5" spans="1:9" x14ac:dyDescent="0.2">
      <c r="A5" t="str">
        <f>CLNPHARMA!A5</f>
        <v>Sylwia Jaśkiewicz</v>
      </c>
      <c r="B5" t="str">
        <f>IF([1]Relative!H10745="","-",[1]Relative!H10745)</f>
        <v>-</v>
      </c>
      <c r="C5" t="s">
        <v>14</v>
      </c>
      <c r="D5" t="s">
        <v>13</v>
      </c>
      <c r="E5" s="33" t="s">
        <v>17</v>
      </c>
      <c r="F5" s="33" t="s">
        <v>18</v>
      </c>
      <c r="G5" t="s">
        <v>13</v>
      </c>
      <c r="H5" s="17">
        <f>CLNPHARMA!J5</f>
        <v>32.700000000000003</v>
      </c>
      <c r="I5" s="40" t="str">
        <f>IF(B5="-","-",[1]Relative!J10745)</f>
        <v>-</v>
      </c>
    </row>
    <row r="6" spans="1:9" x14ac:dyDescent="0.2">
      <c r="A6" t="str">
        <f>CLNPHARMA!A6</f>
        <v>Sylwia Jaśkiewicz</v>
      </c>
      <c r="B6" t="str">
        <f>IF([1]Relative!H10746="","-",[1]Relative!H10746)</f>
        <v>-</v>
      </c>
      <c r="C6" t="s">
        <v>14</v>
      </c>
      <c r="D6" t="s">
        <v>13</v>
      </c>
      <c r="E6" s="33" t="s">
        <v>21</v>
      </c>
      <c r="F6" s="33" t="s">
        <v>22</v>
      </c>
      <c r="G6" t="s">
        <v>13</v>
      </c>
      <c r="H6" s="17">
        <f>CLNPHARMA!J6</f>
        <v>30.1</v>
      </c>
      <c r="I6" s="40" t="str">
        <f>IF(B6="-","-",[1]Relative!J10746)</f>
        <v>-</v>
      </c>
    </row>
    <row r="7" spans="1:9" x14ac:dyDescent="0.2">
      <c r="A7" t="str">
        <f>CLNPHARMA!A7</f>
        <v>Sylwia Jaśkiewicz</v>
      </c>
      <c r="B7" t="str">
        <f>IF([1]Relative!H10747="","-",[1]Relative!H10747)</f>
        <v>Overweight</v>
      </c>
      <c r="C7" t="s">
        <v>43</v>
      </c>
      <c r="D7" t="s">
        <v>23</v>
      </c>
      <c r="E7" s="33" t="s">
        <v>13</v>
      </c>
      <c r="F7" s="33" t="s">
        <v>24</v>
      </c>
      <c r="G7" t="s">
        <v>66</v>
      </c>
      <c r="H7" s="17">
        <f>CLNPHARMA!J7</f>
        <v>30.28</v>
      </c>
      <c r="I7" s="40">
        <f>IF(B7="-","-",[1]Relative!J10747)</f>
        <v>0.14795996268054745</v>
      </c>
    </row>
    <row r="8" spans="1:9" x14ac:dyDescent="0.2">
      <c r="A8" t="str">
        <f>CLNPHARMA!A8</f>
        <v>Sylwia Jaśkiewicz</v>
      </c>
      <c r="B8" t="str">
        <f>IF([1]Relative!H10748="","-",[1]Relative!H10748)</f>
        <v>-</v>
      </c>
      <c r="C8" t="s">
        <v>43</v>
      </c>
      <c r="D8" s="13" t="s">
        <v>13</v>
      </c>
      <c r="E8" s="33" t="s">
        <v>29</v>
      </c>
      <c r="F8" s="33" t="s">
        <v>30</v>
      </c>
      <c r="G8" s="13" t="s">
        <v>13</v>
      </c>
      <c r="H8" s="17">
        <f>CLNPHARMA!J8</f>
        <v>34</v>
      </c>
      <c r="I8" s="40" t="str">
        <f>IF(B8="-","-",[1]Relative!J10748)</f>
        <v>-</v>
      </c>
    </row>
    <row r="9" spans="1:9" x14ac:dyDescent="0.2">
      <c r="A9" t="str">
        <f>CLNPHARMA!A9</f>
        <v>Sylwia Jaśkiewicz</v>
      </c>
      <c r="B9" t="str">
        <f>IF([1]Relative!H10749="","-",[1]Relative!H10749)</f>
        <v>-</v>
      </c>
      <c r="C9" t="s">
        <v>14</v>
      </c>
      <c r="D9" s="13" t="s">
        <v>13</v>
      </c>
      <c r="E9" s="33" t="s">
        <v>33</v>
      </c>
      <c r="F9" s="33" t="s">
        <v>34</v>
      </c>
      <c r="G9" s="13" t="s">
        <v>13</v>
      </c>
      <c r="H9" s="17">
        <f>CLNPHARMA!J9</f>
        <v>31.5</v>
      </c>
      <c r="I9" s="40" t="str">
        <f>IF(B9="-","-",[1]Relative!J10749)</f>
        <v>-</v>
      </c>
    </row>
    <row r="10" spans="1:9" x14ac:dyDescent="0.2">
      <c r="A10" t="str">
        <f>CLNPHARMA!A10</f>
        <v>Sylwia Jaśkiewicz</v>
      </c>
      <c r="B10" t="str">
        <f>IF([1]Relative!H10750="","-",[1]Relative!H10750)</f>
        <v>-</v>
      </c>
      <c r="C10" t="s">
        <v>14</v>
      </c>
      <c r="D10" s="13" t="s">
        <v>13</v>
      </c>
      <c r="E10" s="33" t="s">
        <v>35</v>
      </c>
      <c r="F10" s="33" t="s">
        <v>36</v>
      </c>
      <c r="G10" s="13" t="s">
        <v>13</v>
      </c>
      <c r="H10" s="17">
        <f>CLNPHARMA!J10</f>
        <v>30.5</v>
      </c>
      <c r="I10" s="40" t="str">
        <f>IF(B10="-","-",[1]Relative!J10750)</f>
        <v>-</v>
      </c>
    </row>
    <row r="11" spans="1:9" x14ac:dyDescent="0.2">
      <c r="A11" t="str">
        <f>CLNPHARMA!A11</f>
        <v>Sylwia Jaśkiewicz</v>
      </c>
      <c r="B11" t="str">
        <f>IF([1]Relative!H10751="","-",[1]Relative!H10751)</f>
        <v>-</v>
      </c>
      <c r="C11" t="s">
        <v>14</v>
      </c>
      <c r="D11" s="13" t="s">
        <v>13</v>
      </c>
      <c r="E11" s="33" t="s">
        <v>67</v>
      </c>
      <c r="F11" s="33" t="s">
        <v>68</v>
      </c>
      <c r="G11" s="13" t="s">
        <v>13</v>
      </c>
      <c r="H11" s="17">
        <f>CLNPHARMA!J11</f>
        <v>29.1</v>
      </c>
      <c r="I11" s="40" t="str">
        <f>IF(B11="-","-",[1]Relative!J10751)</f>
        <v>-</v>
      </c>
    </row>
    <row r="12" spans="1:9" x14ac:dyDescent="0.2">
      <c r="A12" t="str">
        <f>CLNPHARMA!A12</f>
        <v>Sylwia Jaśkiewicz</v>
      </c>
      <c r="B12" t="str">
        <f>IF([1]Relative!H10752="","-",[1]Relative!H10752)</f>
        <v>-</v>
      </c>
      <c r="C12" t="s">
        <v>14</v>
      </c>
      <c r="D12" s="13" t="s">
        <v>13</v>
      </c>
      <c r="E12" s="33" t="s">
        <v>37</v>
      </c>
      <c r="F12" s="33" t="s">
        <v>38</v>
      </c>
      <c r="G12" s="13" t="s">
        <v>13</v>
      </c>
      <c r="H12" s="17">
        <f>CLNPHARMA!J12</f>
        <v>30.3</v>
      </c>
      <c r="I12" s="40" t="str">
        <f>IF(B12="-","-",[1]Relative!J10752)</f>
        <v>-</v>
      </c>
    </row>
    <row r="13" spans="1:9" x14ac:dyDescent="0.2">
      <c r="A13" t="str">
        <f>CLNPHARMA!A13</f>
        <v>Sylwia Jaśkiewicz</v>
      </c>
      <c r="B13" t="str">
        <f>IF([1]Relative!H10753="","-",[1]Relative!H10753)</f>
        <v>-</v>
      </c>
      <c r="C13" t="s">
        <v>14</v>
      </c>
      <c r="D13" s="13" t="s">
        <v>13</v>
      </c>
      <c r="E13" s="33" t="s">
        <v>41</v>
      </c>
      <c r="F13" s="33" t="s">
        <v>42</v>
      </c>
      <c r="G13" s="13" t="s">
        <v>13</v>
      </c>
      <c r="H13" s="17">
        <f>CLNPHARMA!J13</f>
        <v>31.25</v>
      </c>
      <c r="I13" s="40" t="str">
        <f>IF(B13="-","-",[1]Relative!J10753)</f>
        <v>-</v>
      </c>
    </row>
    <row r="14" spans="1:9" x14ac:dyDescent="0.2">
      <c r="A14" t="str">
        <f>CLNPHARMA!A14</f>
        <v>Sylwia Jaśkiewicz</v>
      </c>
      <c r="B14" t="str">
        <f>IF([1]Relative!H10754="","-",[1]Relative!H10754)</f>
        <v>-</v>
      </c>
      <c r="C14" t="s">
        <v>14</v>
      </c>
      <c r="D14" s="13" t="s">
        <v>13</v>
      </c>
      <c r="E14" s="33" t="s">
        <v>69</v>
      </c>
      <c r="F14" s="33" t="s">
        <v>70</v>
      </c>
      <c r="G14" s="13" t="s">
        <v>13</v>
      </c>
      <c r="H14" s="17">
        <f>CLNPHARMA!J14</f>
        <v>30.8</v>
      </c>
      <c r="I14" s="40" t="str">
        <f>IF(B14="-","-",[1]Relative!J10754)</f>
        <v>-</v>
      </c>
    </row>
    <row r="15" spans="1:9" x14ac:dyDescent="0.2">
      <c r="A15" t="str">
        <f>CLNPHARMA!A15</f>
        <v>Sylwia Jaśkiewicz</v>
      </c>
      <c r="B15" t="str">
        <f>IF([1]Relative!H10755="","-",[1]Relative!H10755)</f>
        <v>-</v>
      </c>
      <c r="C15" t="s">
        <v>14</v>
      </c>
      <c r="D15" s="13" t="s">
        <v>13</v>
      </c>
      <c r="E15" s="33" t="s">
        <v>71</v>
      </c>
      <c r="F15" s="33" t="s">
        <v>72</v>
      </c>
      <c r="G15" s="13" t="s">
        <v>13</v>
      </c>
      <c r="H15" s="17">
        <f>CLNPHARMA!J15</f>
        <v>31.2</v>
      </c>
      <c r="I15" s="40" t="str">
        <f>IF(B15="-","-",[1]Relative!J10755)</f>
        <v>-</v>
      </c>
    </row>
    <row r="16" spans="1:9" x14ac:dyDescent="0.2">
      <c r="A16" t="str">
        <f>CLNPHARMA!A16</f>
        <v>Sylwia Jaśkiewicz</v>
      </c>
      <c r="B16" t="str">
        <f>IF([1]Relative!H10756="","-",[1]Relative!H10756)</f>
        <v>-</v>
      </c>
      <c r="C16" t="s">
        <v>14</v>
      </c>
      <c r="D16" s="13" t="s">
        <v>13</v>
      </c>
      <c r="E16" s="33" t="s">
        <v>44</v>
      </c>
      <c r="F16" s="33" t="s">
        <v>45</v>
      </c>
      <c r="G16" s="13" t="s">
        <v>13</v>
      </c>
      <c r="H16" s="17">
        <f>CLNPHARMA!J16</f>
        <v>32.950000000000003</v>
      </c>
      <c r="I16" s="40" t="str">
        <f>IF(B16="-","-",[1]Relative!J10756)</f>
        <v>-</v>
      </c>
    </row>
    <row r="17" spans="4:9" x14ac:dyDescent="0.2">
      <c r="D17" s="13"/>
      <c r="E17" s="13"/>
      <c r="F17" s="13"/>
      <c r="G17" s="13"/>
      <c r="H17" s="16"/>
      <c r="I17" s="4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>
    <tabColor indexed="51"/>
  </sheetPr>
  <dimension ref="A1:L21"/>
  <sheetViews>
    <sheetView topLeftCell="A130" workbookViewId="0">
      <selection activeCell="A22" sqref="A22:XFD57"/>
    </sheetView>
  </sheetViews>
  <sheetFormatPr defaultRowHeight="12.75" x14ac:dyDescent="0.2"/>
  <cols>
    <col min="1" max="1" width="15.7109375" customWidth="1"/>
    <col min="2" max="2" width="17.28515625" bestFit="1" customWidth="1"/>
    <col min="4" max="4" width="10.140625" style="25" bestFit="1" customWidth="1"/>
    <col min="5" max="5" width="15.7109375" style="25" bestFit="1" customWidth="1"/>
    <col min="6" max="6" width="15.7109375" style="25" customWidth="1"/>
    <col min="7" max="7" width="22" style="25" bestFit="1" customWidth="1"/>
    <col min="8" max="8" width="12.7109375" style="25" bestFit="1" customWidth="1"/>
    <col min="9" max="9" width="20.85546875" style="25" bestFit="1" customWidth="1"/>
    <col min="10" max="10" width="23.5703125" bestFit="1" customWidth="1"/>
    <col min="11" max="11" width="15.5703125" bestFit="1" customWidth="1"/>
    <col min="12" max="12" width="9.140625" style="53"/>
  </cols>
  <sheetData>
    <row r="1" spans="1:12" x14ac:dyDescent="0.2">
      <c r="A1" s="1" t="s">
        <v>0</v>
      </c>
      <c r="B1" s="1"/>
      <c r="C1" s="2"/>
      <c r="D1" s="42"/>
      <c r="E1" s="42"/>
      <c r="F1" s="42"/>
      <c r="G1" s="42"/>
      <c r="H1" s="42"/>
      <c r="I1" s="42"/>
      <c r="J1" s="2"/>
      <c r="K1" s="2"/>
      <c r="L1" s="3"/>
    </row>
    <row r="2" spans="1:12" x14ac:dyDescent="0.2">
      <c r="A2" s="4" t="s">
        <v>1</v>
      </c>
      <c r="B2" s="4" t="s">
        <v>2</v>
      </c>
      <c r="C2" s="4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4" t="s">
        <v>9</v>
      </c>
      <c r="K2" s="4" t="s">
        <v>10</v>
      </c>
      <c r="L2" s="6"/>
    </row>
    <row r="3" spans="1:12" x14ac:dyDescent="0.2">
      <c r="A3" s="7" t="s">
        <v>75</v>
      </c>
      <c r="B3" s="7"/>
      <c r="C3" s="7"/>
      <c r="D3" s="8"/>
      <c r="E3" s="8"/>
      <c r="F3" s="8"/>
      <c r="G3" s="8"/>
      <c r="H3" s="8"/>
      <c r="I3" s="8"/>
      <c r="J3" s="7"/>
      <c r="K3" s="7"/>
      <c r="L3" s="9"/>
    </row>
    <row r="4" spans="1:12" x14ac:dyDescent="0.2">
      <c r="A4" s="38" t="s">
        <v>25</v>
      </c>
      <c r="B4" s="38" t="s">
        <v>123</v>
      </c>
      <c r="C4" s="38" t="s">
        <v>14</v>
      </c>
      <c r="D4" s="49" t="s">
        <v>13</v>
      </c>
      <c r="E4" s="49" t="s">
        <v>15</v>
      </c>
      <c r="F4" s="49" t="s">
        <v>16</v>
      </c>
      <c r="G4" s="49" t="s">
        <v>102</v>
      </c>
      <c r="H4" s="43" t="str">
        <f>IF([1]Absolute!I1584="","-",IF($B5="","-",[1]Absolute!I1584))</f>
        <v>-</v>
      </c>
      <c r="I4" s="43" t="str">
        <f>IF([1]Absolute!J1584="","-",IF($B5="","-",[1]Absolute!J1584))</f>
        <v>-</v>
      </c>
      <c r="J4" s="45">
        <f>[1]Absolute!K1584</f>
        <v>10.29</v>
      </c>
      <c r="K4" s="46">
        <f>[1]Absolute!L1584</f>
        <v>9.75</v>
      </c>
      <c r="L4" s="47" t="s">
        <v>14</v>
      </c>
    </row>
    <row r="5" spans="1:12" x14ac:dyDescent="0.2">
      <c r="A5" s="38" t="s">
        <v>25</v>
      </c>
      <c r="B5" s="38" t="str">
        <f>IF([1]Absolute!G1585="","-",[1]Absolute!G1585)</f>
        <v>-</v>
      </c>
      <c r="C5" s="38" t="s">
        <v>14</v>
      </c>
      <c r="D5" s="49" t="s">
        <v>13</v>
      </c>
      <c r="E5" s="49" t="s">
        <v>17</v>
      </c>
      <c r="F5" s="49" t="s">
        <v>18</v>
      </c>
      <c r="G5" s="49" t="s">
        <v>13</v>
      </c>
      <c r="H5" s="43" t="str">
        <f>IF([1]Absolute!I1585="","-",IF($B6="","-",[1]Absolute!I1585))</f>
        <v>-</v>
      </c>
      <c r="I5" s="43" t="str">
        <f>IF([1]Absolute!J1585="","-",IF($B6="","-",[1]Absolute!J1585))</f>
        <v>-</v>
      </c>
      <c r="J5" s="45">
        <f>[1]Absolute!K1585</f>
        <v>10.18</v>
      </c>
      <c r="K5" s="46">
        <f>[1]Absolute!L1585</f>
        <v>9.75</v>
      </c>
      <c r="L5" s="47" t="str">
        <f t="shared" ref="L5:L19" si="0">IF(K5&gt;K4,"↑",IF(K5=K4,"→","↓"))</f>
        <v>→</v>
      </c>
    </row>
    <row r="6" spans="1:12" x14ac:dyDescent="0.2">
      <c r="A6" s="38" t="s">
        <v>25</v>
      </c>
      <c r="B6" s="38" t="str">
        <f>IF([1]Absolute!G1586="","-",[1]Absolute!G1586)</f>
        <v>-</v>
      </c>
      <c r="C6" s="38" t="s">
        <v>14</v>
      </c>
      <c r="D6" s="49" t="s">
        <v>13</v>
      </c>
      <c r="E6" s="49" t="s">
        <v>76</v>
      </c>
      <c r="F6" s="49" t="s">
        <v>77</v>
      </c>
      <c r="G6" s="49" t="s">
        <v>13</v>
      </c>
      <c r="H6" s="43" t="str">
        <f>IF([1]Absolute!I1586="","-",IF($B7="","-",[1]Absolute!I1586))</f>
        <v>-</v>
      </c>
      <c r="I6" s="43" t="str">
        <f>IF([1]Absolute!J1586="","-",IF($B7="","-",[1]Absolute!J1586))</f>
        <v>-</v>
      </c>
      <c r="J6" s="45">
        <f>[1]Absolute!K1586</f>
        <v>10.14</v>
      </c>
      <c r="K6" s="46">
        <f>[1]Absolute!L1586</f>
        <v>9.75</v>
      </c>
      <c r="L6" s="47" t="str">
        <f t="shared" si="0"/>
        <v>→</v>
      </c>
    </row>
    <row r="7" spans="1:12" x14ac:dyDescent="0.2">
      <c r="A7" s="38" t="s">
        <v>25</v>
      </c>
      <c r="B7" s="38" t="str">
        <f>IF([1]Absolute!G1587="","-",[1]Absolute!G1587)</f>
        <v>-</v>
      </c>
      <c r="C7" s="38" t="s">
        <v>14</v>
      </c>
      <c r="D7" s="49" t="s">
        <v>13</v>
      </c>
      <c r="E7" s="49" t="s">
        <v>21</v>
      </c>
      <c r="F7" s="49" t="s">
        <v>22</v>
      </c>
      <c r="G7" s="49" t="s">
        <v>13</v>
      </c>
      <c r="H7" s="43" t="str">
        <f>IF([1]Absolute!I1587="","-",IF($B8="","-",[1]Absolute!I1587))</f>
        <v>-</v>
      </c>
      <c r="I7" s="43" t="str">
        <f>IF([1]Absolute!J1587="","-",IF($B8="","-",[1]Absolute!J1587))</f>
        <v>-</v>
      </c>
      <c r="J7" s="45">
        <f>[1]Absolute!K1587</f>
        <v>10.199999999999999</v>
      </c>
      <c r="K7" s="46">
        <f>[1]Absolute!L1587</f>
        <v>9.75</v>
      </c>
      <c r="L7" s="47" t="str">
        <f t="shared" si="0"/>
        <v>→</v>
      </c>
    </row>
    <row r="8" spans="1:12" x14ac:dyDescent="0.2">
      <c r="A8" s="38" t="s">
        <v>25</v>
      </c>
      <c r="B8" s="38" t="str">
        <f>IF([1]Absolute!G1588="","-",[1]Absolute!G1588)</f>
        <v>-</v>
      </c>
      <c r="C8" s="38" t="s">
        <v>14</v>
      </c>
      <c r="D8" s="49" t="s">
        <v>13</v>
      </c>
      <c r="E8" s="49" t="s">
        <v>23</v>
      </c>
      <c r="F8" s="49" t="s">
        <v>24</v>
      </c>
      <c r="G8" s="49" t="s">
        <v>13</v>
      </c>
      <c r="H8" s="43" t="str">
        <f>IF([1]Absolute!I1588="","-",IF($B9="","-",[1]Absolute!I1588))</f>
        <v>-</v>
      </c>
      <c r="I8" s="43" t="str">
        <f>IF([1]Absolute!J1588="","-",IF($B9="","-",[1]Absolute!J1588))</f>
        <v>-</v>
      </c>
      <c r="J8" s="45">
        <f>[1]Absolute!K1588</f>
        <v>10.59</v>
      </c>
      <c r="K8" s="46">
        <f>[1]Absolute!L1588</f>
        <v>9.9</v>
      </c>
      <c r="L8" s="47" t="str">
        <f t="shared" si="0"/>
        <v>↑</v>
      </c>
    </row>
    <row r="9" spans="1:12" x14ac:dyDescent="0.2">
      <c r="A9" s="38" t="s">
        <v>25</v>
      </c>
      <c r="B9" s="38" t="str">
        <f>IF([1]Absolute!G1589="","-",[1]Absolute!G1589)</f>
        <v>-</v>
      </c>
      <c r="C9" s="38" t="s">
        <v>14</v>
      </c>
      <c r="D9" s="49" t="s">
        <v>13</v>
      </c>
      <c r="E9" s="49" t="s">
        <v>29</v>
      </c>
      <c r="F9" s="49" t="s">
        <v>30</v>
      </c>
      <c r="G9" s="49" t="s">
        <v>13</v>
      </c>
      <c r="H9" s="43" t="str">
        <f>IF([1]Absolute!I1589="","-",IF($B10="","-",[1]Absolute!I1589))</f>
        <v>-</v>
      </c>
      <c r="I9" s="43" t="str">
        <f>IF([1]Absolute!J1589="","-",IF($B10="","-",[1]Absolute!J1589))</f>
        <v>-</v>
      </c>
      <c r="J9" s="45">
        <f>[1]Absolute!K1589</f>
        <v>10.4</v>
      </c>
      <c r="K9" s="46">
        <f>[1]Absolute!L1589</f>
        <v>9.9</v>
      </c>
      <c r="L9" s="47" t="str">
        <f t="shared" si="0"/>
        <v>→</v>
      </c>
    </row>
    <row r="10" spans="1:12" x14ac:dyDescent="0.2">
      <c r="A10" s="38" t="s">
        <v>25</v>
      </c>
      <c r="B10" s="38" t="str">
        <f>IF([1]Absolute!G1590="","-",[1]Absolute!G1590)</f>
        <v>-</v>
      </c>
      <c r="C10" s="38" t="s">
        <v>14</v>
      </c>
      <c r="D10" s="49" t="s">
        <v>13</v>
      </c>
      <c r="E10" s="49" t="s">
        <v>33</v>
      </c>
      <c r="F10" s="49" t="s">
        <v>34</v>
      </c>
      <c r="G10" s="49" t="s">
        <v>13</v>
      </c>
      <c r="H10" s="43" t="str">
        <f>IF([1]Absolute!I1590="","-",IF($B11="","-",[1]Absolute!I1590))</f>
        <v>-</v>
      </c>
      <c r="I10" s="43" t="str">
        <f>IF([1]Absolute!J1590="","-",IF($B11="","-",[1]Absolute!J1590))</f>
        <v>-</v>
      </c>
      <c r="J10" s="45">
        <f>[1]Absolute!K1590</f>
        <v>9.3800000000000008</v>
      </c>
      <c r="K10" s="46">
        <f>[1]Absolute!L1590</f>
        <v>9.9</v>
      </c>
      <c r="L10" s="47" t="str">
        <f t="shared" si="0"/>
        <v>→</v>
      </c>
    </row>
    <row r="11" spans="1:12" x14ac:dyDescent="0.2">
      <c r="A11" s="38" t="s">
        <v>25</v>
      </c>
      <c r="B11" s="38" t="str">
        <f>IF([1]Absolute!G1591="","-",[1]Absolute!G1591)</f>
        <v>-</v>
      </c>
      <c r="C11" s="38" t="s">
        <v>14</v>
      </c>
      <c r="D11" s="49" t="s">
        <v>13</v>
      </c>
      <c r="E11" s="49" t="s">
        <v>78</v>
      </c>
      <c r="F11" s="49" t="s">
        <v>79</v>
      </c>
      <c r="G11" s="49" t="s">
        <v>13</v>
      </c>
      <c r="H11" s="43" t="str">
        <f>IF([1]Absolute!I1591="","-",IF($B12="","-",[1]Absolute!I1591))</f>
        <v>-</v>
      </c>
      <c r="I11" s="43" t="str">
        <f>IF([1]Absolute!J1591="","-",IF($B12="","-",[1]Absolute!J1591))</f>
        <v>-</v>
      </c>
      <c r="J11" s="45">
        <f>[1]Absolute!K1591</f>
        <v>9.4</v>
      </c>
      <c r="K11" s="46">
        <f>[1]Absolute!L1591</f>
        <v>9.9</v>
      </c>
      <c r="L11" s="47" t="str">
        <f t="shared" si="0"/>
        <v>→</v>
      </c>
    </row>
    <row r="12" spans="1:12" x14ac:dyDescent="0.2">
      <c r="A12" s="38" t="s">
        <v>25</v>
      </c>
      <c r="B12" s="38" t="str">
        <f>IF([1]Absolute!G1592="","-",[1]Absolute!G1592)</f>
        <v>-</v>
      </c>
      <c r="C12" s="38" t="s">
        <v>14</v>
      </c>
      <c r="D12" s="49" t="s">
        <v>13</v>
      </c>
      <c r="E12" s="49" t="s">
        <v>35</v>
      </c>
      <c r="F12" s="49" t="s">
        <v>36</v>
      </c>
      <c r="G12" s="49" t="s">
        <v>13</v>
      </c>
      <c r="H12" s="43" t="str">
        <f>IF([1]Absolute!I1592="","-",IF($B13="","-",[1]Absolute!I1592))</f>
        <v>-</v>
      </c>
      <c r="I12" s="43" t="str">
        <f>IF([1]Absolute!J1592="","-",IF($B13="","-",[1]Absolute!J1592))</f>
        <v>-</v>
      </c>
      <c r="J12" s="45">
        <f>[1]Absolute!K1592</f>
        <v>9.4600000000000009</v>
      </c>
      <c r="K12" s="46">
        <f>[1]Absolute!L1592</f>
        <v>9.9</v>
      </c>
      <c r="L12" s="47" t="str">
        <f t="shared" si="0"/>
        <v>→</v>
      </c>
    </row>
    <row r="13" spans="1:12" x14ac:dyDescent="0.2">
      <c r="A13" s="38" t="s">
        <v>25</v>
      </c>
      <c r="B13" s="38" t="str">
        <f>IF([1]Absolute!G1593="","-",[1]Absolute!G1593)</f>
        <v>-</v>
      </c>
      <c r="C13" s="38" t="s">
        <v>14</v>
      </c>
      <c r="D13" s="49" t="s">
        <v>13</v>
      </c>
      <c r="E13" s="49" t="s">
        <v>37</v>
      </c>
      <c r="F13" s="49" t="s">
        <v>38</v>
      </c>
      <c r="G13" s="49" t="s">
        <v>13</v>
      </c>
      <c r="H13" s="43" t="str">
        <f>IF([1]Absolute!I1593="","-",IF($B14="","-",[1]Absolute!I1593))</f>
        <v>-</v>
      </c>
      <c r="I13" s="43" t="str">
        <f>IF([1]Absolute!J1593="","-",IF($B14="","-",[1]Absolute!J1593))</f>
        <v>-</v>
      </c>
      <c r="J13" s="45">
        <f>[1]Absolute!K1593</f>
        <v>10</v>
      </c>
      <c r="K13" s="46">
        <f>[1]Absolute!L1593</f>
        <v>9.9</v>
      </c>
      <c r="L13" s="47" t="str">
        <f t="shared" si="0"/>
        <v>→</v>
      </c>
    </row>
    <row r="14" spans="1:12" x14ac:dyDescent="0.2">
      <c r="A14" s="38" t="s">
        <v>25</v>
      </c>
      <c r="B14" s="38" t="str">
        <f>IF([1]Absolute!G1594="","-",[1]Absolute!G1594)</f>
        <v>Hold</v>
      </c>
      <c r="C14" s="38" t="s">
        <v>14</v>
      </c>
      <c r="D14" s="50">
        <v>43216</v>
      </c>
      <c r="E14" s="51" t="s">
        <v>13</v>
      </c>
      <c r="F14" s="50">
        <v>43217</v>
      </c>
      <c r="G14" s="49" t="s">
        <v>80</v>
      </c>
      <c r="H14" s="43">
        <f>IF([1]Absolute!I1594="","-",IF($B15="","-",[1]Absolute!I1594))</f>
        <v>0.14999999999999991</v>
      </c>
      <c r="I14" s="43">
        <f>IF([1]Absolute!J1594="","-",IF($B15="","-",[1]Absolute!J1594))</f>
        <v>0.15277793234691139</v>
      </c>
      <c r="J14" s="45">
        <f>[1]Absolute!K1594</f>
        <v>10</v>
      </c>
      <c r="K14" s="46">
        <f>[1]Absolute!L1594</f>
        <v>11.5</v>
      </c>
      <c r="L14" s="47" t="str">
        <f t="shared" si="0"/>
        <v>↑</v>
      </c>
    </row>
    <row r="15" spans="1:12" x14ac:dyDescent="0.2">
      <c r="A15" s="38" t="s">
        <v>25</v>
      </c>
      <c r="B15" s="38" t="str">
        <f>IF([1]Absolute!G1595="","-",[1]Absolute!G1595)</f>
        <v>-</v>
      </c>
      <c r="C15" s="38" t="s">
        <v>14</v>
      </c>
      <c r="D15" s="51" t="s">
        <v>13</v>
      </c>
      <c r="E15" s="49" t="s">
        <v>81</v>
      </c>
      <c r="F15" s="50" t="s">
        <v>82</v>
      </c>
      <c r="G15" s="51" t="s">
        <v>13</v>
      </c>
      <c r="H15" s="43" t="str">
        <f>IF([1]Absolute!I1595="","-",IF($B18="","-",[1]Absolute!I1595))</f>
        <v>-</v>
      </c>
      <c r="I15" s="43" t="str">
        <f>IF([1]Absolute!J1595="","-",IF($B18="","-",[1]Absolute!J1595))</f>
        <v>-</v>
      </c>
      <c r="J15" s="45">
        <f>[1]Absolute!K1595</f>
        <v>9.3000000000000007</v>
      </c>
      <c r="K15" s="46">
        <f>[1]Absolute!L1595</f>
        <v>10.6</v>
      </c>
      <c r="L15" s="47" t="str">
        <f t="shared" si="0"/>
        <v>↓</v>
      </c>
    </row>
    <row r="16" spans="1:12" x14ac:dyDescent="0.2">
      <c r="A16" s="38" t="s">
        <v>25</v>
      </c>
      <c r="B16" s="38" t="str">
        <f>IF([1]Absolute!G1596="","-",[1]Absolute!G1596)</f>
        <v>-</v>
      </c>
      <c r="C16" s="38" t="s">
        <v>14</v>
      </c>
      <c r="D16" s="51" t="s">
        <v>13</v>
      </c>
      <c r="E16" s="49" t="s">
        <v>41</v>
      </c>
      <c r="F16" s="50" t="s">
        <v>42</v>
      </c>
      <c r="G16" s="51" t="s">
        <v>13</v>
      </c>
      <c r="H16" s="43" t="str">
        <f>IF([1]Absolute!I1596="","-",IF($B20="","-",[1]Absolute!I1596))</f>
        <v>-</v>
      </c>
      <c r="I16" s="43" t="str">
        <f>IF([1]Absolute!J1596="","-",IF($B20="","-",[1]Absolute!J1596))</f>
        <v>-</v>
      </c>
      <c r="J16" s="45">
        <f>[1]Absolute!K1596</f>
        <v>9.36</v>
      </c>
      <c r="K16" s="46">
        <f>[1]Absolute!L1596</f>
        <v>10.6</v>
      </c>
      <c r="L16" s="47" t="str">
        <f t="shared" si="0"/>
        <v>→</v>
      </c>
    </row>
    <row r="17" spans="1:12" x14ac:dyDescent="0.2">
      <c r="A17" s="38" t="s">
        <v>25</v>
      </c>
      <c r="B17" s="38" t="str">
        <f>IF([1]Absolute!G1597="","-",[1]Absolute!G1597)</f>
        <v>-</v>
      </c>
      <c r="C17" s="38" t="s">
        <v>14</v>
      </c>
      <c r="D17" s="51" t="s">
        <v>13</v>
      </c>
      <c r="E17" s="37">
        <v>43297</v>
      </c>
      <c r="F17" s="37">
        <v>43298</v>
      </c>
      <c r="G17" s="51" t="s">
        <v>13</v>
      </c>
      <c r="H17" s="43" t="str">
        <f>IF([1]Absolute!I1597="","-",IF($B21="","-",[1]Absolute!I1597))</f>
        <v>-</v>
      </c>
      <c r="I17" s="43" t="str">
        <f>IF([1]Absolute!J1597="","-",IF($B21="","-",[1]Absolute!J1597))</f>
        <v>-</v>
      </c>
      <c r="J17" s="45">
        <f>[1]Absolute!K1597</f>
        <v>9.56</v>
      </c>
      <c r="K17" s="46">
        <f>[1]Absolute!L1597</f>
        <v>10.6</v>
      </c>
      <c r="L17" s="47" t="str">
        <f t="shared" si="0"/>
        <v>→</v>
      </c>
    </row>
    <row r="18" spans="1:12" x14ac:dyDescent="0.2">
      <c r="A18" s="38" t="s">
        <v>25</v>
      </c>
      <c r="B18" s="38" t="str">
        <f>IF([1]Absolute!G1598="","-",[1]Absolute!G1598)</f>
        <v>-</v>
      </c>
      <c r="C18" s="38" t="s">
        <v>14</v>
      </c>
      <c r="D18" s="51" t="s">
        <v>13</v>
      </c>
      <c r="E18" s="49" t="s">
        <v>83</v>
      </c>
      <c r="F18" s="50" t="s">
        <v>84</v>
      </c>
      <c r="G18" s="51" t="s">
        <v>13</v>
      </c>
      <c r="H18" s="43" t="str">
        <f>IF([1]Absolute!I1598="","-",IF(#REF!="","-",[1]Absolute!I1598))</f>
        <v>-</v>
      </c>
      <c r="I18" s="43" t="str">
        <f>IF([1]Absolute!J1598="","-",IF(#REF!="","-",[1]Absolute!J1598))</f>
        <v>-</v>
      </c>
      <c r="J18" s="45">
        <f>[1]Absolute!K1598</f>
        <v>9.56</v>
      </c>
      <c r="K18" s="46">
        <f>[1]Absolute!L1598</f>
        <v>10.6</v>
      </c>
      <c r="L18" s="47" t="str">
        <f t="shared" si="0"/>
        <v>→</v>
      </c>
    </row>
    <row r="19" spans="1:12" x14ac:dyDescent="0.2">
      <c r="A19" s="38" t="s">
        <v>25</v>
      </c>
      <c r="B19" s="38" t="str">
        <f>IF([1]Absolute!G1599="","-",[1]Absolute!G1599)</f>
        <v>-</v>
      </c>
      <c r="C19" s="38" t="s">
        <v>14</v>
      </c>
      <c r="D19" s="51" t="s">
        <v>13</v>
      </c>
      <c r="E19" s="49" t="s">
        <v>44</v>
      </c>
      <c r="F19" s="50" t="s">
        <v>45</v>
      </c>
      <c r="G19" s="51" t="s">
        <v>13</v>
      </c>
      <c r="H19" s="43" t="str">
        <f>IF([1]Absolute!I1599="","-",IF(#REF!="","-",[1]Absolute!I1599))</f>
        <v>-</v>
      </c>
      <c r="I19" s="43" t="str">
        <f>IF([1]Absolute!J1599="","-",IF(#REF!="","-",[1]Absolute!J1599))</f>
        <v>-</v>
      </c>
      <c r="J19" s="45">
        <f>[1]Absolute!K1599</f>
        <v>10.6</v>
      </c>
      <c r="K19" s="46">
        <f>[1]Absolute!L1599</f>
        <v>10.6</v>
      </c>
      <c r="L19" s="47" t="str">
        <f t="shared" si="0"/>
        <v>→</v>
      </c>
    </row>
    <row r="20" spans="1:12" x14ac:dyDescent="0.2">
      <c r="B20" s="52"/>
      <c r="D20" s="51"/>
      <c r="E20" s="51"/>
      <c r="F20" s="51"/>
      <c r="G20" s="51"/>
      <c r="H20" s="40"/>
      <c r="I20" s="40"/>
      <c r="J20" s="16"/>
      <c r="K20" s="17"/>
    </row>
    <row r="21" spans="1:12" x14ac:dyDescent="0.2">
      <c r="B21" s="52"/>
      <c r="D21" s="51"/>
      <c r="E21" s="51"/>
      <c r="F21" s="51"/>
      <c r="G21" s="51"/>
      <c r="H21" s="40"/>
      <c r="I21" s="40"/>
      <c r="J21" s="16"/>
      <c r="K21" s="17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>
    <tabColor indexed="51"/>
  </sheetPr>
  <dimension ref="A1:M21"/>
  <sheetViews>
    <sheetView topLeftCell="A130" workbookViewId="0">
      <selection activeCell="A22" sqref="A22:XFD57"/>
    </sheetView>
  </sheetViews>
  <sheetFormatPr defaultRowHeight="12.75" x14ac:dyDescent="0.2"/>
  <cols>
    <col min="1" max="1" width="15.7109375" customWidth="1"/>
    <col min="2" max="2" width="25.5703125" bestFit="1" customWidth="1"/>
    <col min="3" max="3" width="9.140625" style="53"/>
    <col min="4" max="4" width="10.140625" bestFit="1" customWidth="1"/>
    <col min="5" max="5" width="15.7109375" bestFit="1" customWidth="1"/>
    <col min="6" max="6" width="15.7109375" customWidth="1"/>
    <col min="7" max="7" width="22.140625" customWidth="1"/>
    <col min="8" max="8" width="23.5703125" bestFit="1" customWidth="1"/>
    <col min="9" max="9" width="20.85546875" bestFit="1" customWidth="1"/>
  </cols>
  <sheetData>
    <row r="1" spans="1:13" x14ac:dyDescent="0.2">
      <c r="A1" s="24" t="s">
        <v>62</v>
      </c>
      <c r="B1" s="24"/>
      <c r="C1" s="54"/>
      <c r="D1" s="39"/>
      <c r="E1" s="39"/>
      <c r="F1" s="39"/>
      <c r="G1" s="39"/>
      <c r="H1" s="24"/>
      <c r="I1" s="39"/>
    </row>
    <row r="2" spans="1:13" x14ac:dyDescent="0.2">
      <c r="A2" s="26" t="s">
        <v>1</v>
      </c>
      <c r="B2" s="26" t="s">
        <v>48</v>
      </c>
      <c r="C2" s="55"/>
      <c r="D2" s="27" t="s">
        <v>3</v>
      </c>
      <c r="E2" s="27" t="s">
        <v>4</v>
      </c>
      <c r="F2" s="27" t="s">
        <v>5</v>
      </c>
      <c r="G2" s="27" t="s">
        <v>6</v>
      </c>
      <c r="H2" s="26" t="s">
        <v>9</v>
      </c>
      <c r="I2" s="27" t="s">
        <v>8</v>
      </c>
    </row>
    <row r="3" spans="1:13" x14ac:dyDescent="0.2">
      <c r="A3" s="7" t="s">
        <v>75</v>
      </c>
      <c r="B3" s="7"/>
      <c r="C3" s="56"/>
      <c r="D3" s="29"/>
      <c r="E3" s="29"/>
      <c r="F3" s="29"/>
      <c r="G3" s="29"/>
      <c r="H3" s="28"/>
      <c r="I3" s="29"/>
    </row>
    <row r="4" spans="1:13" x14ac:dyDescent="0.2">
      <c r="A4" t="str">
        <f>Decora!A4</f>
        <v>Sylwia Jaśkiewicz</v>
      </c>
      <c r="B4" s="38" t="s">
        <v>133</v>
      </c>
      <c r="C4" s="47" t="s">
        <v>14</v>
      </c>
      <c r="D4" s="42" t="s">
        <v>13</v>
      </c>
      <c r="E4" s="44" t="s">
        <v>15</v>
      </c>
      <c r="F4" s="44" t="s">
        <v>16</v>
      </c>
      <c r="G4" s="44" t="s">
        <v>33</v>
      </c>
      <c r="H4" s="45">
        <f>Decora!J4</f>
        <v>10.29</v>
      </c>
      <c r="I4" s="48">
        <f>IF(B4="-","-",[1]Relative!J1581)</f>
        <v>0</v>
      </c>
      <c r="L4" s="49" t="s">
        <v>33</v>
      </c>
      <c r="M4" s="49" t="s">
        <v>34</v>
      </c>
    </row>
    <row r="5" spans="1:13" x14ac:dyDescent="0.2">
      <c r="A5" t="str">
        <f>Decora!A5</f>
        <v>Sylwia Jaśkiewicz</v>
      </c>
      <c r="B5" s="38" t="str">
        <f>IF([1]Relative!H1582="","-",[1]Relative!H1582)</f>
        <v>-</v>
      </c>
      <c r="C5" s="47" t="s">
        <v>14</v>
      </c>
      <c r="D5" s="42" t="s">
        <v>13</v>
      </c>
      <c r="E5" s="44" t="s">
        <v>17</v>
      </c>
      <c r="F5" s="44" t="s">
        <v>18</v>
      </c>
      <c r="G5" s="44" t="s">
        <v>13</v>
      </c>
      <c r="H5" s="45">
        <f>Decora!J5</f>
        <v>10.18</v>
      </c>
      <c r="I5" s="48" t="str">
        <f>IF(B5="-","-",[1]Relative!J1582)</f>
        <v>-</v>
      </c>
      <c r="L5" s="49" t="s">
        <v>78</v>
      </c>
      <c r="M5" s="49" t="s">
        <v>79</v>
      </c>
    </row>
    <row r="6" spans="1:13" x14ac:dyDescent="0.2">
      <c r="A6" t="str">
        <f>Decora!A6</f>
        <v>Sylwia Jaśkiewicz</v>
      </c>
      <c r="B6" s="38" t="str">
        <f>IF([1]Relative!H1583="","-",[1]Relative!H1583)</f>
        <v>-</v>
      </c>
      <c r="C6" s="47" t="s">
        <v>14</v>
      </c>
      <c r="D6" s="42" t="s">
        <v>13</v>
      </c>
      <c r="E6" s="44" t="s">
        <v>76</v>
      </c>
      <c r="F6" s="44" t="s">
        <v>77</v>
      </c>
      <c r="G6" s="44" t="s">
        <v>13</v>
      </c>
      <c r="H6" s="45">
        <f>Decora!J6</f>
        <v>10.14</v>
      </c>
      <c r="I6" s="48" t="str">
        <f>IF(B6="-","-",[1]Relative!J1583)</f>
        <v>-</v>
      </c>
    </row>
    <row r="7" spans="1:13" x14ac:dyDescent="0.2">
      <c r="A7" t="str">
        <f>Decora!A7</f>
        <v>Sylwia Jaśkiewicz</v>
      </c>
      <c r="B7" s="38" t="str">
        <f>IF([1]Relative!H1584="","-",[1]Relative!H1584)</f>
        <v>-</v>
      </c>
      <c r="C7" s="47" t="s">
        <v>14</v>
      </c>
      <c r="D7" s="42" t="s">
        <v>13</v>
      </c>
      <c r="E7" s="44" t="s">
        <v>21</v>
      </c>
      <c r="F7" s="44" t="s">
        <v>22</v>
      </c>
      <c r="G7" s="44" t="s">
        <v>13</v>
      </c>
      <c r="H7" s="45">
        <f>Decora!J7</f>
        <v>10.199999999999999</v>
      </c>
      <c r="I7" s="48" t="str">
        <f>IF(B7="-","-",[1]Relative!J1584)</f>
        <v>-</v>
      </c>
    </row>
    <row r="8" spans="1:13" x14ac:dyDescent="0.2">
      <c r="A8" t="str">
        <f>Decora!A8</f>
        <v>Sylwia Jaśkiewicz</v>
      </c>
      <c r="B8" s="38" t="str">
        <f>IF([1]Relative!H1585="","-",[1]Relative!H1585)</f>
        <v>-</v>
      </c>
      <c r="C8" s="47" t="s">
        <v>14</v>
      </c>
      <c r="D8" s="42" t="s">
        <v>13</v>
      </c>
      <c r="E8" s="44" t="s">
        <v>23</v>
      </c>
      <c r="F8" s="44" t="s">
        <v>24</v>
      </c>
      <c r="G8" s="44" t="s">
        <v>13</v>
      </c>
      <c r="H8" s="45">
        <f>Decora!J8</f>
        <v>10.59</v>
      </c>
      <c r="I8" s="48" t="str">
        <f>IF(B8="-","-",[1]Relative!J1585)</f>
        <v>-</v>
      </c>
    </row>
    <row r="9" spans="1:13" x14ac:dyDescent="0.2">
      <c r="A9" t="str">
        <f>Decora!A9</f>
        <v>Sylwia Jaśkiewicz</v>
      </c>
      <c r="B9" s="38" t="str">
        <f>IF([1]Relative!H1586="","-",[1]Relative!H1586)</f>
        <v>-</v>
      </c>
      <c r="C9" s="47" t="s">
        <v>14</v>
      </c>
      <c r="D9" s="42" t="s">
        <v>13</v>
      </c>
      <c r="E9" s="44" t="s">
        <v>29</v>
      </c>
      <c r="F9" s="44" t="s">
        <v>30</v>
      </c>
      <c r="G9" s="44" t="s">
        <v>13</v>
      </c>
      <c r="H9" s="45">
        <f>Decora!J9</f>
        <v>10.4</v>
      </c>
      <c r="I9" s="48" t="str">
        <f>IF(B9="-","-",[1]Relative!J1586)</f>
        <v>-</v>
      </c>
    </row>
    <row r="10" spans="1:13" x14ac:dyDescent="0.2">
      <c r="A10" t="str">
        <f>Decora!A10</f>
        <v>Sylwia Jaśkiewicz</v>
      </c>
      <c r="B10" s="38" t="str">
        <f>IF([1]Relative!H1587="","-",[1]Relative!H1587)</f>
        <v>Underweight</v>
      </c>
      <c r="C10" s="47" t="s">
        <v>14</v>
      </c>
      <c r="D10" s="44" t="s">
        <v>33</v>
      </c>
      <c r="E10" s="49" t="s">
        <v>13</v>
      </c>
      <c r="F10" s="44" t="s">
        <v>34</v>
      </c>
      <c r="G10" s="57">
        <v>43216</v>
      </c>
      <c r="H10" s="45">
        <f>Decora!J10</f>
        <v>9.3800000000000008</v>
      </c>
      <c r="I10" s="48">
        <f>IF(B10="-","-",[1]Relative!J1587)</f>
        <v>0.12653797775588682</v>
      </c>
    </row>
    <row r="11" spans="1:13" x14ac:dyDescent="0.2">
      <c r="A11" t="str">
        <f>Decora!A11</f>
        <v>Sylwia Jaśkiewicz</v>
      </c>
      <c r="B11" s="38" t="str">
        <f>IF([1]Relative!H1588="","-",[1]Relative!H1588)</f>
        <v>-</v>
      </c>
      <c r="C11" s="47" t="s">
        <v>14</v>
      </c>
      <c r="D11" s="42" t="s">
        <v>13</v>
      </c>
      <c r="E11" s="44" t="s">
        <v>78</v>
      </c>
      <c r="F11" s="44" t="s">
        <v>79</v>
      </c>
      <c r="G11" s="44" t="s">
        <v>13</v>
      </c>
      <c r="H11" s="45">
        <f>Decora!J11</f>
        <v>9.4</v>
      </c>
      <c r="I11" s="48" t="str">
        <f>IF(B11="-","-",[1]Relative!J1588)</f>
        <v>-</v>
      </c>
    </row>
    <row r="12" spans="1:13" x14ac:dyDescent="0.2">
      <c r="A12" t="str">
        <f>Decora!A12</f>
        <v>Sylwia Jaśkiewicz</v>
      </c>
      <c r="B12" s="38" t="str">
        <f>IF([1]Relative!H1589="","-",[1]Relative!H1589)</f>
        <v>-</v>
      </c>
      <c r="C12" s="47" t="s">
        <v>14</v>
      </c>
      <c r="D12" s="42" t="s">
        <v>13</v>
      </c>
      <c r="E12" s="44" t="s">
        <v>35</v>
      </c>
      <c r="F12" s="44" t="s">
        <v>36</v>
      </c>
      <c r="G12" s="44" t="s">
        <v>13</v>
      </c>
      <c r="H12" s="45">
        <f>Decora!J12</f>
        <v>9.4600000000000009</v>
      </c>
      <c r="I12" s="48" t="str">
        <f>IF(B12="-","-",[1]Relative!J1589)</f>
        <v>-</v>
      </c>
    </row>
    <row r="13" spans="1:13" x14ac:dyDescent="0.2">
      <c r="A13" t="str">
        <f>Decora!A13</f>
        <v>Sylwia Jaśkiewicz</v>
      </c>
      <c r="B13" s="38" t="str">
        <f>IF([1]Relative!H1590="","-",[1]Relative!H1590)</f>
        <v>-</v>
      </c>
      <c r="C13" s="47" t="s">
        <v>14</v>
      </c>
      <c r="D13" s="42" t="s">
        <v>13</v>
      </c>
      <c r="E13" s="44" t="s">
        <v>37</v>
      </c>
      <c r="F13" s="44" t="s">
        <v>38</v>
      </c>
      <c r="G13" s="44" t="s">
        <v>13</v>
      </c>
      <c r="H13" s="45">
        <f>Decora!J13</f>
        <v>10</v>
      </c>
      <c r="I13" s="48" t="str">
        <f>IF(B13="-","-",[1]Relative!J1590)</f>
        <v>-</v>
      </c>
    </row>
    <row r="14" spans="1:13" x14ac:dyDescent="0.2">
      <c r="A14" t="str">
        <f>Decora!A14</f>
        <v>Sylwia Jaśkiewicz</v>
      </c>
      <c r="B14" s="38" t="str">
        <f>IF([1]Relative!H1591="","-",[1]Relative!H1591)</f>
        <v>Overweight</v>
      </c>
      <c r="C14" s="47" t="s">
        <v>43</v>
      </c>
      <c r="D14" s="58">
        <v>43216</v>
      </c>
      <c r="E14" s="44" t="s">
        <v>13</v>
      </c>
      <c r="F14" s="57">
        <v>43217</v>
      </c>
      <c r="G14" s="44" t="s">
        <v>80</v>
      </c>
      <c r="H14" s="45">
        <f>Decora!J14</f>
        <v>10</v>
      </c>
      <c r="I14" s="48">
        <f>IF(B14="-","-",[1]Relative!J1591)</f>
        <v>6.2560528945848848E-2</v>
      </c>
    </row>
    <row r="15" spans="1:13" x14ac:dyDescent="0.2">
      <c r="A15" t="str">
        <f>Decora!A15</f>
        <v>Sylwia Jaśkiewicz</v>
      </c>
      <c r="B15" s="38" t="str">
        <f>IF([1]Relative!H1592="","-",[1]Relative!H1592)</f>
        <v>-</v>
      </c>
      <c r="C15" s="47" t="s">
        <v>14</v>
      </c>
      <c r="D15" s="58" t="s">
        <v>13</v>
      </c>
      <c r="E15" s="44" t="s">
        <v>81</v>
      </c>
      <c r="F15" s="57" t="s">
        <v>82</v>
      </c>
      <c r="G15" s="44" t="s">
        <v>13</v>
      </c>
      <c r="H15" s="45">
        <f>Decora!J15</f>
        <v>9.3000000000000007</v>
      </c>
      <c r="I15" s="48" t="str">
        <f>IF(B15="-","-",[1]Relative!J1592)</f>
        <v>-</v>
      </c>
    </row>
    <row r="16" spans="1:13" x14ac:dyDescent="0.2">
      <c r="A16" t="str">
        <f>Decora!A16</f>
        <v>Sylwia Jaśkiewicz</v>
      </c>
      <c r="B16" s="38" t="str">
        <f>IF([1]Relative!H1593="","-",[1]Relative!H1593)</f>
        <v>-</v>
      </c>
      <c r="C16" s="47" t="s">
        <v>14</v>
      </c>
      <c r="D16" s="58" t="s">
        <v>13</v>
      </c>
      <c r="E16" s="44" t="s">
        <v>41</v>
      </c>
      <c r="F16" s="57" t="s">
        <v>42</v>
      </c>
      <c r="G16" s="44" t="s">
        <v>13</v>
      </c>
      <c r="H16" s="45">
        <f>Decora!J16</f>
        <v>9.36</v>
      </c>
      <c r="I16" s="48" t="str">
        <f>IF(B16="-","-",[1]Relative!J1593)</f>
        <v>-</v>
      </c>
    </row>
    <row r="17" spans="1:9" x14ac:dyDescent="0.2">
      <c r="A17" t="str">
        <f>Decora!A17</f>
        <v>Sylwia Jaśkiewicz</v>
      </c>
      <c r="B17" s="38" t="str">
        <f>IF([1]Relative!H1594="","-",[1]Relative!H1594)</f>
        <v>-</v>
      </c>
      <c r="C17" s="47" t="s">
        <v>14</v>
      </c>
      <c r="D17" s="58" t="s">
        <v>13</v>
      </c>
      <c r="E17" s="37">
        <v>43297</v>
      </c>
      <c r="F17" s="37">
        <v>43298</v>
      </c>
      <c r="G17" s="44" t="s">
        <v>13</v>
      </c>
      <c r="H17" s="45">
        <f>Decora!J17</f>
        <v>9.56</v>
      </c>
      <c r="I17" s="48" t="str">
        <f>IF(B17="-","-",[1]Relative!J1594)</f>
        <v>-</v>
      </c>
    </row>
    <row r="18" spans="1:9" x14ac:dyDescent="0.2">
      <c r="A18" t="str">
        <f>Decora!A18</f>
        <v>Sylwia Jaśkiewicz</v>
      </c>
      <c r="B18" s="38" t="str">
        <f>IF([1]Relative!H1595="","-",[1]Relative!H1595)</f>
        <v>-</v>
      </c>
      <c r="C18" s="47" t="s">
        <v>14</v>
      </c>
      <c r="D18" s="58" t="s">
        <v>13</v>
      </c>
      <c r="E18" s="44" t="s">
        <v>83</v>
      </c>
      <c r="F18" s="57" t="s">
        <v>84</v>
      </c>
      <c r="G18" s="44" t="s">
        <v>13</v>
      </c>
      <c r="H18" s="45">
        <f>Decora!J18</f>
        <v>9.56</v>
      </c>
      <c r="I18" s="48" t="str">
        <f>IF(B18="-","-",[1]Relative!J1595)</f>
        <v>-</v>
      </c>
    </row>
    <row r="19" spans="1:9" x14ac:dyDescent="0.2">
      <c r="A19" t="str">
        <f>Decora!A19</f>
        <v>Sylwia Jaśkiewicz</v>
      </c>
      <c r="B19" s="38" t="str">
        <f>IF([1]Relative!H1596="","-",[1]Relative!H1596)</f>
        <v>-</v>
      </c>
      <c r="C19" s="47" t="s">
        <v>14</v>
      </c>
      <c r="D19" s="58" t="s">
        <v>13</v>
      </c>
      <c r="E19" s="44" t="s">
        <v>44</v>
      </c>
      <c r="F19" s="57" t="s">
        <v>45</v>
      </c>
      <c r="G19" s="44" t="s">
        <v>13</v>
      </c>
      <c r="H19" s="45">
        <f>Decora!J19</f>
        <v>10.6</v>
      </c>
      <c r="I19" s="48" t="str">
        <f>IF(B19="-","-",[1]Relative!J1596)</f>
        <v>-</v>
      </c>
    </row>
    <row r="20" spans="1:9" ht="13.5" thickBot="1" x14ac:dyDescent="0.25">
      <c r="D20" s="13"/>
      <c r="E20" s="13"/>
      <c r="F20" s="13"/>
      <c r="G20" s="13"/>
      <c r="H20" s="16"/>
      <c r="I20" s="22"/>
    </row>
    <row r="21" spans="1:9" x14ac:dyDescent="0.2">
      <c r="E21" s="19"/>
      <c r="F21" s="20" t="s">
        <v>46</v>
      </c>
      <c r="G21" s="21"/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4">
    <tabColor rgb="FFFFC000"/>
    <pageSetUpPr fitToPage="1"/>
  </sheetPr>
  <dimension ref="A1:L20"/>
  <sheetViews>
    <sheetView topLeftCell="A40" workbookViewId="0">
      <selection activeCell="A20" sqref="A20:XFD57"/>
    </sheetView>
  </sheetViews>
  <sheetFormatPr defaultColWidth="8.85546875" defaultRowHeight="12.75" x14ac:dyDescent="0.2"/>
  <cols>
    <col min="1" max="1" width="15.7109375" style="63" customWidth="1"/>
    <col min="2" max="2" width="17.28515625" style="63" bestFit="1" customWidth="1"/>
    <col min="3" max="3" width="8.85546875" style="61"/>
    <col min="4" max="4" width="11.42578125" style="63" customWidth="1"/>
    <col min="5" max="5" width="15.7109375" style="63" bestFit="1" customWidth="1"/>
    <col min="6" max="6" width="15.7109375" style="63" customWidth="1"/>
    <col min="7" max="7" width="19.7109375" style="63" customWidth="1"/>
    <col min="8" max="8" width="12.7109375" style="63" bestFit="1" customWidth="1"/>
    <col min="9" max="9" width="19.42578125" style="63" customWidth="1"/>
    <col min="10" max="10" width="22.28515625" style="63" customWidth="1"/>
    <col min="11" max="11" width="15.5703125" style="63" bestFit="1" customWidth="1"/>
    <col min="12" max="12" width="4.5703125" style="61" customWidth="1"/>
    <col min="13" max="16384" width="8.85546875" style="63"/>
  </cols>
  <sheetData>
    <row r="1" spans="1:12" x14ac:dyDescent="0.2">
      <c r="A1" s="60" t="s">
        <v>0</v>
      </c>
      <c r="B1" s="60"/>
      <c r="D1" s="62"/>
      <c r="E1" s="62"/>
      <c r="F1" s="62"/>
      <c r="G1" s="62"/>
      <c r="H1" s="62"/>
      <c r="I1" s="62"/>
    </row>
    <row r="2" spans="1:12" x14ac:dyDescent="0.2">
      <c r="A2" s="64" t="s">
        <v>1</v>
      </c>
      <c r="B2" s="64" t="s">
        <v>2</v>
      </c>
      <c r="C2" s="65"/>
      <c r="D2" s="66" t="s">
        <v>3</v>
      </c>
      <c r="E2" s="66" t="s">
        <v>4</v>
      </c>
      <c r="F2" s="66" t="s">
        <v>5</v>
      </c>
      <c r="G2" s="66" t="s">
        <v>6</v>
      </c>
      <c r="H2" s="66" t="s">
        <v>7</v>
      </c>
      <c r="I2" s="66" t="s">
        <v>8</v>
      </c>
      <c r="J2" s="64" t="s">
        <v>9</v>
      </c>
      <c r="K2" s="64" t="s">
        <v>10</v>
      </c>
      <c r="L2" s="65"/>
    </row>
    <row r="3" spans="1:12" x14ac:dyDescent="0.2">
      <c r="A3" s="67" t="s">
        <v>86</v>
      </c>
      <c r="B3" s="67"/>
      <c r="C3" s="68"/>
      <c r="D3" s="69"/>
      <c r="E3" s="69"/>
      <c r="F3" s="69"/>
      <c r="G3" s="69"/>
      <c r="H3" s="69"/>
      <c r="I3" s="69"/>
      <c r="J3" s="67"/>
      <c r="K3" s="67"/>
      <c r="L3" s="68"/>
    </row>
    <row r="4" spans="1:12" x14ac:dyDescent="0.2">
      <c r="A4" s="72" t="s">
        <v>25</v>
      </c>
      <c r="B4" s="72" t="s">
        <v>123</v>
      </c>
      <c r="C4" s="73" t="s">
        <v>14</v>
      </c>
      <c r="D4" s="74" t="s">
        <v>13</v>
      </c>
      <c r="E4" s="74" t="s">
        <v>15</v>
      </c>
      <c r="F4" s="74" t="s">
        <v>16</v>
      </c>
      <c r="G4" s="74" t="s">
        <v>23</v>
      </c>
      <c r="H4" s="43" t="str">
        <f>IF([1]Absolute!I5225="","-",IF($B5="","-",[1]Absolute!I5225))</f>
        <v>-</v>
      </c>
      <c r="I4" s="43" t="str">
        <f>IF([1]Absolute!J5225="","-",IF($B5="","-",[1]Absolute!J5225))</f>
        <v>-</v>
      </c>
      <c r="J4" s="75">
        <f>[1]Absolute!K5225</f>
        <v>11.76</v>
      </c>
      <c r="K4" s="76">
        <f>[1]Absolute!L5225</f>
        <v>12.3</v>
      </c>
      <c r="L4" s="73" t="s">
        <v>14</v>
      </c>
    </row>
    <row r="5" spans="1:12" x14ac:dyDescent="0.2">
      <c r="A5" s="72" t="s">
        <v>25</v>
      </c>
      <c r="B5" s="72" t="str">
        <f>IF([1]Absolute!G5226="","-",[1]Absolute!G5226)</f>
        <v>-</v>
      </c>
      <c r="C5" s="73" t="s">
        <v>14</v>
      </c>
      <c r="D5" s="74" t="s">
        <v>13</v>
      </c>
      <c r="E5" s="74" t="s">
        <v>87</v>
      </c>
      <c r="F5" s="74" t="s">
        <v>88</v>
      </c>
      <c r="G5" s="74" t="s">
        <v>13</v>
      </c>
      <c r="H5" s="43" t="str">
        <f>IF([1]Absolute!I5226="","-",IF($B6="","-",[1]Absolute!I5226))</f>
        <v>-</v>
      </c>
      <c r="I5" s="43" t="str">
        <f>IF([1]Absolute!J5226="","-",IF($B6="","-",[1]Absolute!J5226))</f>
        <v>-</v>
      </c>
      <c r="J5" s="75">
        <f>[1]Absolute!K5226</f>
        <v>12.17</v>
      </c>
      <c r="K5" s="76">
        <f>[1]Absolute!L5226</f>
        <v>13.4</v>
      </c>
      <c r="L5" s="73" t="str">
        <f t="shared" ref="L5:L6" si="0">IF(K5&gt;K4,"↑",IF(K5=K4,"→","↓"))</f>
        <v>↑</v>
      </c>
    </row>
    <row r="6" spans="1:12" x14ac:dyDescent="0.2">
      <c r="A6" s="72" t="s">
        <v>25</v>
      </c>
      <c r="B6" s="72" t="str">
        <f>IF([1]Absolute!G5227="","-",[1]Absolute!G5227)</f>
        <v>-</v>
      </c>
      <c r="C6" s="73" t="s">
        <v>14</v>
      </c>
      <c r="D6" s="74" t="s">
        <v>13</v>
      </c>
      <c r="E6" s="77" t="s">
        <v>17</v>
      </c>
      <c r="F6" s="77" t="s">
        <v>18</v>
      </c>
      <c r="G6" s="74" t="s">
        <v>13</v>
      </c>
      <c r="H6" s="43" t="str">
        <f>IF([1]Absolute!I5227="","-",IF($B7="","-",[1]Absolute!I5227))</f>
        <v>-</v>
      </c>
      <c r="I6" s="43" t="str">
        <f>IF([1]Absolute!J5227="","-",IF($B7="","-",[1]Absolute!J5227))</f>
        <v>-</v>
      </c>
      <c r="J6" s="75">
        <f>[1]Absolute!K5227</f>
        <v>11.81</v>
      </c>
      <c r="K6" s="76">
        <f>[1]Absolute!L5227</f>
        <v>13.4</v>
      </c>
      <c r="L6" s="73" t="str">
        <f t="shared" si="0"/>
        <v>→</v>
      </c>
    </row>
    <row r="7" spans="1:12" x14ac:dyDescent="0.2">
      <c r="A7" s="72" t="s">
        <v>25</v>
      </c>
      <c r="B7" s="72" t="str">
        <f>IF([1]Absolute!G5228="","-",[1]Absolute!G5228)</f>
        <v>-</v>
      </c>
      <c r="C7" s="73" t="s">
        <v>14</v>
      </c>
      <c r="D7" s="74" t="s">
        <v>13</v>
      </c>
      <c r="E7" s="77" t="s">
        <v>21</v>
      </c>
      <c r="F7" s="77" t="s">
        <v>22</v>
      </c>
      <c r="G7" s="74" t="s">
        <v>13</v>
      </c>
      <c r="H7" s="43" t="str">
        <f>IF([1]Absolute!I5228="","-",IF($B8="","-",[1]Absolute!I5228))</f>
        <v>-</v>
      </c>
      <c r="I7" s="43" t="str">
        <f>IF([1]Absolute!J5228="","-",IF($B8="","-",[1]Absolute!J5228))</f>
        <v>-</v>
      </c>
      <c r="J7" s="75">
        <f>[1]Absolute!K5228</f>
        <v>11.24</v>
      </c>
      <c r="K7" s="76">
        <f>[1]Absolute!L5228</f>
        <v>13.4</v>
      </c>
      <c r="L7" s="73" t="str">
        <f t="shared" ref="L7:L17" si="1">IF(K7&gt;K6,"↑",IF(K7=K6,"→","↓"))</f>
        <v>→</v>
      </c>
    </row>
    <row r="8" spans="1:12" x14ac:dyDescent="0.2">
      <c r="A8" s="72" t="s">
        <v>25</v>
      </c>
      <c r="B8" s="72" t="str">
        <f>IF([1]Absolute!G5229="","-",[1]Absolute!G5229)</f>
        <v>Buy</v>
      </c>
      <c r="C8" s="73" t="s">
        <v>43</v>
      </c>
      <c r="D8" s="74" t="s">
        <v>23</v>
      </c>
      <c r="E8" s="77" t="s">
        <v>13</v>
      </c>
      <c r="F8" s="77" t="s">
        <v>24</v>
      </c>
      <c r="G8" s="77" t="str">
        <f>D10</f>
        <v>12.02.2018</v>
      </c>
      <c r="H8" s="43">
        <f>IF([1]Absolute!I5229="","-",IF($B9="","-",[1]Absolute!I5229))</f>
        <v>-7.0175438596491335E-2</v>
      </c>
      <c r="I8" s="43">
        <f>IF([1]Absolute!J5229="","-",IF($B9="","-",[1]Absolute!J5229))</f>
        <v>-7.2731617918502911E-2</v>
      </c>
      <c r="J8" s="75">
        <f>[1]Absolute!K5229</f>
        <v>11.4</v>
      </c>
      <c r="K8" s="76">
        <f>[1]Absolute!L5229</f>
        <v>13.9</v>
      </c>
      <c r="L8" s="73" t="str">
        <f t="shared" si="1"/>
        <v>↑</v>
      </c>
    </row>
    <row r="9" spans="1:12" x14ac:dyDescent="0.2">
      <c r="A9" s="72" t="s">
        <v>25</v>
      </c>
      <c r="B9" s="72" t="str">
        <f>IF([1]Absolute!G5230="","-",[1]Absolute!G5230)</f>
        <v>-</v>
      </c>
      <c r="C9" s="73" t="s">
        <v>14</v>
      </c>
      <c r="D9" s="74" t="s">
        <v>13</v>
      </c>
      <c r="E9" s="77" t="s">
        <v>29</v>
      </c>
      <c r="F9" s="77" t="s">
        <v>30</v>
      </c>
      <c r="G9" s="74" t="s">
        <v>13</v>
      </c>
      <c r="H9" s="43" t="str">
        <f>IF([1]Absolute!I5230="","-",IF($B10="","-",[1]Absolute!I5230))</f>
        <v>-</v>
      </c>
      <c r="I9" s="43" t="str">
        <f>IF([1]Absolute!J5230="","-",IF($B10="","-",[1]Absolute!J5230))</f>
        <v>-</v>
      </c>
      <c r="J9" s="75">
        <f>[1]Absolute!K5230</f>
        <v>12</v>
      </c>
      <c r="K9" s="76">
        <f>[1]Absolute!L5230</f>
        <v>13.9</v>
      </c>
      <c r="L9" s="73" t="str">
        <f t="shared" si="1"/>
        <v>→</v>
      </c>
    </row>
    <row r="10" spans="1:12" x14ac:dyDescent="0.2">
      <c r="A10" s="72" t="s">
        <v>25</v>
      </c>
      <c r="B10" s="72" t="str">
        <f>IF([1]Absolute!G5231="","-",[1]Absolute!G5231)</f>
        <v>Hold</v>
      </c>
      <c r="C10" s="73" t="s">
        <v>26</v>
      </c>
      <c r="D10" s="78" t="s">
        <v>89</v>
      </c>
      <c r="E10" s="77" t="s">
        <v>13</v>
      </c>
      <c r="F10" s="78" t="s">
        <v>33</v>
      </c>
      <c r="G10" s="78" t="s">
        <v>90</v>
      </c>
      <c r="H10" s="43">
        <f>IF([1]Absolute!I5231="","-",IF($B11="","-",[1]Absolute!I5231))</f>
        <v>-7.5471698113207419E-2</v>
      </c>
      <c r="I10" s="43">
        <f>IF([1]Absolute!J5231="","-",IF($B11="","-",[1]Absolute!J5231))</f>
        <v>-2.7010716359183062E-2</v>
      </c>
      <c r="J10" s="75">
        <f>[1]Absolute!K5231</f>
        <v>10.6</v>
      </c>
      <c r="K10" s="76">
        <f>[1]Absolute!L5231</f>
        <v>11.8</v>
      </c>
      <c r="L10" s="73" t="str">
        <f t="shared" si="1"/>
        <v>↓</v>
      </c>
    </row>
    <row r="11" spans="1:12" x14ac:dyDescent="0.2">
      <c r="A11" s="72" t="s">
        <v>25</v>
      </c>
      <c r="B11" s="72" t="str">
        <f>IF([1]Absolute!G5232="","-",[1]Absolute!G5232)</f>
        <v>-</v>
      </c>
      <c r="C11" s="73" t="s">
        <v>14</v>
      </c>
      <c r="D11" s="78" t="s">
        <v>13</v>
      </c>
      <c r="E11" s="77" t="s">
        <v>33</v>
      </c>
      <c r="F11" s="78" t="s">
        <v>34</v>
      </c>
      <c r="G11" s="78" t="s">
        <v>13</v>
      </c>
      <c r="H11" s="43" t="str">
        <f>IF([1]Absolute!I5232="","-",IF($B12="","-",[1]Absolute!I5232))</f>
        <v>-</v>
      </c>
      <c r="I11" s="43" t="str">
        <f>IF([1]Absolute!J5232="","-",IF($B12="","-",[1]Absolute!J5232))</f>
        <v>-</v>
      </c>
      <c r="J11" s="75">
        <f>[1]Absolute!K5232</f>
        <v>10.6</v>
      </c>
      <c r="K11" s="76">
        <f>[1]Absolute!L5232</f>
        <v>11.8</v>
      </c>
      <c r="L11" s="73" t="str">
        <f t="shared" si="1"/>
        <v>→</v>
      </c>
    </row>
    <row r="12" spans="1:12" x14ac:dyDescent="0.2">
      <c r="A12" s="72" t="s">
        <v>25</v>
      </c>
      <c r="B12" s="72" t="str">
        <f>IF([1]Absolute!G5233="","-",[1]Absolute!G5233)</f>
        <v>-</v>
      </c>
      <c r="C12" s="73" t="s">
        <v>14</v>
      </c>
      <c r="D12" s="78" t="s">
        <v>13</v>
      </c>
      <c r="E12" s="77" t="s">
        <v>35</v>
      </c>
      <c r="F12" s="78" t="s">
        <v>36</v>
      </c>
      <c r="G12" s="78" t="s">
        <v>13</v>
      </c>
      <c r="H12" s="43" t="str">
        <f>IF([1]Absolute!I5233="","-",IF($B13="","-",[1]Absolute!I5233))</f>
        <v>-</v>
      </c>
      <c r="I12" s="43" t="str">
        <f>IF([1]Absolute!J5233="","-",IF($B13="","-",[1]Absolute!J5233))</f>
        <v>-</v>
      </c>
      <c r="J12" s="75">
        <f>[1]Absolute!K5233</f>
        <v>10.4</v>
      </c>
      <c r="K12" s="76">
        <f>[1]Absolute!L5233</f>
        <v>11.8</v>
      </c>
      <c r="L12" s="73" t="str">
        <f t="shared" si="1"/>
        <v>→</v>
      </c>
    </row>
    <row r="13" spans="1:12" x14ac:dyDescent="0.2">
      <c r="A13" s="72" t="s">
        <v>25</v>
      </c>
      <c r="B13" s="72" t="str">
        <f>IF([1]Absolute!G5234="","-",[1]Absolute!G5234)</f>
        <v>-</v>
      </c>
      <c r="C13" s="73" t="s">
        <v>14</v>
      </c>
      <c r="D13" s="78" t="s">
        <v>13</v>
      </c>
      <c r="E13" s="77" t="s">
        <v>37</v>
      </c>
      <c r="F13" s="78" t="s">
        <v>38</v>
      </c>
      <c r="G13" s="78" t="s">
        <v>13</v>
      </c>
      <c r="H13" s="43" t="str">
        <f>IF([1]Absolute!I5234="","-",IF($B14="","-",[1]Absolute!I5234))</f>
        <v>-</v>
      </c>
      <c r="I13" s="43" t="str">
        <f>IF([1]Absolute!J5234="","-",IF($B14="","-",[1]Absolute!J5234))</f>
        <v>-</v>
      </c>
      <c r="J13" s="75">
        <f>[1]Absolute!K5234</f>
        <v>9.65</v>
      </c>
      <c r="K13" s="76">
        <f>[1]Absolute!L5234</f>
        <v>11.8</v>
      </c>
      <c r="L13" s="73" t="str">
        <f t="shared" si="1"/>
        <v>→</v>
      </c>
    </row>
    <row r="14" spans="1:12" x14ac:dyDescent="0.2">
      <c r="A14" s="72" t="s">
        <v>25</v>
      </c>
      <c r="B14" s="72" t="str">
        <f>IF([1]Absolute!G5235="","-",[1]Absolute!G5235)</f>
        <v>-</v>
      </c>
      <c r="C14" s="73" t="s">
        <v>14</v>
      </c>
      <c r="D14" s="78" t="s">
        <v>13</v>
      </c>
      <c r="E14" s="77" t="s">
        <v>41</v>
      </c>
      <c r="F14" s="78" t="s">
        <v>42</v>
      </c>
      <c r="G14" s="78" t="s">
        <v>13</v>
      </c>
      <c r="H14" s="43" t="str">
        <f>IF([1]Absolute!I5235="","-",IF($B15="","-",[1]Absolute!I5235))</f>
        <v>-</v>
      </c>
      <c r="I14" s="43" t="str">
        <f>IF([1]Absolute!J5235="","-",IF($B15="","-",[1]Absolute!J5235))</f>
        <v>-</v>
      </c>
      <c r="J14" s="75">
        <f>[1]Absolute!K5235</f>
        <v>9.8000000000000007</v>
      </c>
      <c r="K14" s="76">
        <f>[1]Absolute!L5235</f>
        <v>11.8</v>
      </c>
      <c r="L14" s="73" t="str">
        <f t="shared" si="1"/>
        <v>→</v>
      </c>
    </row>
    <row r="15" spans="1:12" x14ac:dyDescent="0.2">
      <c r="A15" s="72" t="s">
        <v>25</v>
      </c>
      <c r="B15" s="72" t="str">
        <f>IF([1]Absolute!G5236="","-",[1]Absolute!G5236)</f>
        <v>-</v>
      </c>
      <c r="C15" s="73" t="s">
        <v>14</v>
      </c>
      <c r="D15" s="78" t="s">
        <v>13</v>
      </c>
      <c r="E15" s="37">
        <v>43297</v>
      </c>
      <c r="F15" s="37">
        <v>43298</v>
      </c>
      <c r="G15" s="78" t="s">
        <v>13</v>
      </c>
      <c r="H15" s="43" t="str">
        <f>IF([1]Absolute!I5236="","-",IF(#REF!="","-",[1]Absolute!I5236))</f>
        <v>-</v>
      </c>
      <c r="I15" s="43" t="str">
        <f>IF([1]Absolute!J5236="","-",IF(#REF!="","-",[1]Absolute!J5236))</f>
        <v>-</v>
      </c>
      <c r="J15" s="75">
        <f>[1]Absolute!K5236</f>
        <v>9.4499999999999993</v>
      </c>
      <c r="K15" s="76">
        <f>[1]Absolute!L5236</f>
        <v>11.8</v>
      </c>
      <c r="L15" s="73" t="str">
        <f t="shared" si="1"/>
        <v>→</v>
      </c>
    </row>
    <row r="16" spans="1:12" x14ac:dyDescent="0.2">
      <c r="A16" s="72" t="s">
        <v>25</v>
      </c>
      <c r="B16" s="72" t="str">
        <f>IF([1]Absolute!G5237="","-",[1]Absolute!G5237)</f>
        <v>-</v>
      </c>
      <c r="C16" s="73" t="s">
        <v>14</v>
      </c>
      <c r="D16" s="78" t="s">
        <v>13</v>
      </c>
      <c r="E16" s="77" t="s">
        <v>91</v>
      </c>
      <c r="F16" s="78" t="s">
        <v>92</v>
      </c>
      <c r="G16" s="78" t="s">
        <v>13</v>
      </c>
      <c r="H16" s="43" t="str">
        <f>IF([1]Absolute!I5237="","-",IF(#REF!="","-",[1]Absolute!I5237))</f>
        <v>-</v>
      </c>
      <c r="I16" s="43" t="str">
        <f>IF([1]Absolute!J5237="","-",IF(#REF!="","-",[1]Absolute!J5237))</f>
        <v>-</v>
      </c>
      <c r="J16" s="75">
        <f>[1]Absolute!K5237</f>
        <v>10</v>
      </c>
      <c r="K16" s="76">
        <f>[1]Absolute!L5237</f>
        <v>11.2</v>
      </c>
      <c r="L16" s="73" t="str">
        <f t="shared" si="1"/>
        <v>↓</v>
      </c>
    </row>
    <row r="17" spans="1:12" x14ac:dyDescent="0.2">
      <c r="A17" s="72" t="s">
        <v>25</v>
      </c>
      <c r="B17" s="72" t="str">
        <f>IF([1]Absolute!G5238="","-",[1]Absolute!G5238)</f>
        <v>-</v>
      </c>
      <c r="C17" s="73" t="s">
        <v>14</v>
      </c>
      <c r="D17" s="78" t="s">
        <v>13</v>
      </c>
      <c r="E17" s="77" t="s">
        <v>44</v>
      </c>
      <c r="F17" s="78" t="s">
        <v>45</v>
      </c>
      <c r="G17" s="78" t="s">
        <v>13</v>
      </c>
      <c r="H17" s="43" t="str">
        <f>IF([1]Absolute!I5238="","-",IF(#REF!="","-",[1]Absolute!I5238))</f>
        <v>-</v>
      </c>
      <c r="I17" s="43" t="str">
        <f>IF([1]Absolute!J5238="","-",IF(#REF!="","-",[1]Absolute!J5238))</f>
        <v>-</v>
      </c>
      <c r="J17" s="75">
        <f>[1]Absolute!K5238</f>
        <v>9.8000000000000007</v>
      </c>
      <c r="K17" s="76">
        <f>[1]Absolute!L5238</f>
        <v>11.2</v>
      </c>
      <c r="L17" s="73" t="str">
        <f t="shared" si="1"/>
        <v>→</v>
      </c>
    </row>
    <row r="18" spans="1:12" x14ac:dyDescent="0.2">
      <c r="D18" s="79"/>
      <c r="E18" s="80"/>
      <c r="F18" s="80"/>
      <c r="G18" s="79"/>
      <c r="H18" s="22"/>
      <c r="I18" s="22"/>
      <c r="J18" s="81"/>
      <c r="K18" s="82"/>
    </row>
    <row r="19" spans="1:12" x14ac:dyDescent="0.2">
      <c r="D19" s="79"/>
      <c r="E19" s="80"/>
      <c r="F19" s="80"/>
      <c r="G19" s="79"/>
      <c r="H19" s="22"/>
      <c r="I19" s="22"/>
      <c r="J19" s="81"/>
      <c r="K19" s="82"/>
    </row>
    <row r="20" spans="1:12" x14ac:dyDescent="0.2">
      <c r="G20" s="63">
        <f>D28</f>
        <v>0</v>
      </c>
    </row>
  </sheetData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BAH</vt:lpstr>
      <vt:lpstr>BAH_rel</vt:lpstr>
      <vt:lpstr>CCC</vt:lpstr>
      <vt:lpstr>CCC_rel</vt:lpstr>
      <vt:lpstr>CLNPHARMA</vt:lpstr>
      <vt:lpstr>CLNPHARMA_rel</vt:lpstr>
      <vt:lpstr>Decora</vt:lpstr>
      <vt:lpstr>Decora_rel</vt:lpstr>
      <vt:lpstr>ENELMED</vt:lpstr>
      <vt:lpstr>ENELMED_rel</vt:lpstr>
      <vt:lpstr>InterCars</vt:lpstr>
      <vt:lpstr>InterCars_rel</vt:lpstr>
      <vt:lpstr>Kety</vt:lpstr>
      <vt:lpstr>Kety_rel</vt:lpstr>
      <vt:lpstr>LPP</vt:lpstr>
      <vt:lpstr>LPP_rel</vt:lpstr>
      <vt:lpstr>Medicalg</vt:lpstr>
      <vt:lpstr>Medicalg_rel</vt:lpstr>
      <vt:lpstr>Neuca</vt:lpstr>
      <vt:lpstr>Neuca_rel</vt:lpstr>
      <vt:lpstr>Vistula</vt:lpstr>
      <vt:lpstr>Vistula_rel</vt:lpstr>
    </vt:vector>
  </TitlesOfParts>
  <Company>BOSSA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Sielicki Marcin</dc:creator>
  <cp:lastModifiedBy>Sielicki Marcin</cp:lastModifiedBy>
  <dcterms:created xsi:type="dcterms:W3CDTF">2018-08-13T08:06:28Z</dcterms:created>
  <dcterms:modified xsi:type="dcterms:W3CDTF">2018-08-14T12:50:14Z</dcterms:modified>
</cp:coreProperties>
</file>