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sieli\Desktop\inne\Nowy folder\"/>
    </mc:Choice>
  </mc:AlternateContent>
  <bookViews>
    <workbookView xWindow="0" yWindow="0" windowWidth="28800" windowHeight="12300" activeTab="10"/>
  </bookViews>
  <sheets>
    <sheet name="GrupaAzoty" sheetId="1" r:id="rId1"/>
    <sheet name="GrupaAzoty_rel" sheetId="2" r:id="rId2"/>
    <sheet name="Pulawy" sheetId="3" r:id="rId3"/>
    <sheet name="Pulawy_rel" sheetId="4" r:id="rId4"/>
    <sheet name="Police" sheetId="5" r:id="rId5"/>
    <sheet name="Police_rel" sheetId="6" r:id="rId6"/>
    <sheet name="Ciech" sheetId="7" r:id="rId7"/>
    <sheet name="Ciech_rel" sheetId="8" r:id="rId8"/>
    <sheet name="Bogdanka" sheetId="9" r:id="rId9"/>
    <sheet name="Bogdanka_rel" sheetId="10" r:id="rId10"/>
    <sheet name="Lotos" sheetId="11" r:id="rId11"/>
    <sheet name="Lotos_rel" sheetId="12" r:id="rId12"/>
    <sheet name="JSW" sheetId="13" r:id="rId13"/>
    <sheet name="JSW_rel" sheetId="14" r:id="rId14"/>
    <sheet name="PKNOrlen" sheetId="15" r:id="rId15"/>
    <sheet name="PKNOrlen_rel" sheetId="16" r:id="rId16"/>
    <sheet name="PGNiG" sheetId="17" r:id="rId17"/>
    <sheet name="PGNIG_rel" sheetId="18" r:id="rId18"/>
    <sheet name="Famur" sheetId="19" r:id="rId19"/>
    <sheet name="Famur_rel" sheetId="20" r:id="rId20"/>
    <sheet name="KGHM" sheetId="21" r:id="rId21"/>
    <sheet name="KGHM_rel" sheetId="22" r:id="rId22"/>
    <sheet name="UNIMOT" sheetId="23" r:id="rId23"/>
    <sheet name="UNIMOT_rel" sheetId="24" r:id="rId24"/>
    <sheet name="PCCRokita" sheetId="25" r:id="rId25"/>
    <sheet name="PCCRokita_rel" sheetId="26" r:id="rId26"/>
  </sheets>
  <externalReferences>
    <externalReference r:id="rId27"/>
    <externalReference r:id="rId28"/>
  </externalReferences>
  <definedNames>
    <definedName name="_Div04" localSheetId="9">[2]Global!#REF!</definedName>
    <definedName name="_Div04" localSheetId="2">[2]Global!#REF!</definedName>
    <definedName name="_Div04" localSheetId="3">[2]Global!#REF!</definedName>
    <definedName name="_Div04">[2]Global!#REF!</definedName>
    <definedName name="_Rev04" localSheetId="9">[2]Global!#REF!</definedName>
    <definedName name="_Rev04" localSheetId="2">[2]Global!#REF!</definedName>
    <definedName name="_Rev04" localSheetId="3">[2]Global!#REF!</definedName>
    <definedName name="_Rev04">[2]Global!#REF!</definedName>
    <definedName name="_ROE04" localSheetId="9">[2]Global!#REF!</definedName>
    <definedName name="_ROE04" localSheetId="2">[2]Global!#REF!</definedName>
    <definedName name="_ROE04" localSheetId="3">[2]Global!#REF!</definedName>
    <definedName name="_ROE04">[2]Global!#REF!</definedName>
    <definedName name="a" localSheetId="9">[2]Global!#REF!</definedName>
    <definedName name="a" localSheetId="2">[2]Global!#REF!</definedName>
    <definedName name="a" localSheetId="3">[2]Global!#REF!</definedName>
    <definedName name="a">[2]Global!#REF!</definedName>
    <definedName name="BDiv03" localSheetId="9">[2]Global!#REF!</definedName>
    <definedName name="BDiv03" localSheetId="2">[2]Global!#REF!</definedName>
    <definedName name="BDiv03" localSheetId="3">[2]Global!#REF!</definedName>
    <definedName name="BDiv03">[2]Global!#REF!</definedName>
    <definedName name="BDiv04" localSheetId="9">[2]Global!#REF!</definedName>
    <definedName name="BDiv04">[2]Global!#REF!</definedName>
    <definedName name="BDiv05" localSheetId="9">[2]Global!#REF!</definedName>
    <definedName name="BDiv05">[2]Global!#REF!</definedName>
    <definedName name="BDiv06" localSheetId="9">[2]Global!#REF!</definedName>
    <definedName name="BDiv06">[2]Global!#REF!</definedName>
    <definedName name="BDiv07" localSheetId="9">[2]Global!#REF!</definedName>
    <definedName name="BDiv07">[2]Global!#REF!</definedName>
    <definedName name="BDiv08" localSheetId="9">[2]Global!#REF!</definedName>
    <definedName name="BDiv08">[2]Global!#REF!</definedName>
    <definedName name="BProv04" localSheetId="9">[2]Global!#REF!</definedName>
    <definedName name="BProv04">[2]Global!#REF!</definedName>
    <definedName name="BRev04" localSheetId="9">[2]Global!#REF!</definedName>
    <definedName name="BRev04">[2]Global!#REF!</definedName>
    <definedName name="BRoe2004" localSheetId="9">[2]Global!#REF!</definedName>
    <definedName name="BRoe2004">[2]Global!#REF!</definedName>
    <definedName name="BShares06" localSheetId="9">[2]Global!#REF!</definedName>
    <definedName name="BShares06">[2]Global!#REF!</definedName>
    <definedName name="BShares07" localSheetId="9">[2]Global!#REF!</definedName>
    <definedName name="BShares07">[2]Global!#REF!</definedName>
    <definedName name="BShares08" localSheetId="9">[2]Global!#REF!</definedName>
    <definedName name="BShares08">[2]Global!#REF!</definedName>
    <definedName name="Current" localSheetId="9">[2]Global!#REF!</definedName>
    <definedName name="Current">[2]Global!#REF!</definedName>
    <definedName name="dfasf" localSheetId="9">[2]Global!#REF!</definedName>
    <definedName name="dfasf">[2]Global!#REF!</definedName>
    <definedName name="FARMACOL" localSheetId="9">[2]Global!#REF!</definedName>
    <definedName name="FARMACOL">[2]Global!#REF!</definedName>
    <definedName name="fas" localSheetId="9">[2]Global!#REF!</definedName>
    <definedName name="fas">[2]Global!#REF!</definedName>
    <definedName name="gfdsgsdfgsdg" localSheetId="9">[2]Global!#REF!</definedName>
    <definedName name="gfdsgsdfgsdg">[2]Global!#REF!</definedName>
    <definedName name="PGF" localSheetId="9">[2]Global!#REF!</definedName>
    <definedName name="PGF">[2]Global!#REF!</definedName>
    <definedName name="PKNORLEN" localSheetId="9">[2]Global!#REF!</definedName>
    <definedName name="PKNORLEN">[2]Global!#REF!</definedName>
    <definedName name="POLMOSBIA" localSheetId="9">[2]Global!#REF!</definedName>
    <definedName name="POLMOSBIA">[2]Global!#REF!</definedName>
    <definedName name="POLMOSLBN" localSheetId="9">[2]Global!#REF!</definedName>
    <definedName name="POLMOSLBN">[2]Global!#REF!</definedName>
    <definedName name="PRATERM" localSheetId="9">[2]Global!#REF!</definedName>
    <definedName name="PRATERM">[2]Global!#REF!</definedName>
    <definedName name="PROKOM" localSheetId="9">[2]Global!#REF!</definedName>
    <definedName name="PROKOM">[2]Global!#REF!</definedName>
    <definedName name="RMFFM" localSheetId="9">[2]Global!#REF!</definedName>
    <definedName name="RMFFM">[2]Global!#REF!</definedName>
    <definedName name="SOFTBANK" localSheetId="9">[2]Global!#REF!</definedName>
    <definedName name="SOFTBANK">[2]Global!#REF!</definedName>
    <definedName name="SWIECIE" localSheetId="9">[2]Global!#REF!</definedName>
    <definedName name="SWIECIE">[2]Global!#REF!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6" l="1"/>
  <c r="B7" i="26"/>
  <c r="H6" i="26"/>
  <c r="B6" i="26"/>
  <c r="I6" i="26" s="1"/>
  <c r="B5" i="26"/>
  <c r="I5" i="26" s="1"/>
  <c r="B4" i="26"/>
  <c r="I4" i="26" s="1"/>
  <c r="K7" i="25"/>
  <c r="J7" i="25"/>
  <c r="H7" i="26" s="1"/>
  <c r="I7" i="25"/>
  <c r="H7" i="25"/>
  <c r="B7" i="25"/>
  <c r="K6" i="25"/>
  <c r="J6" i="25"/>
  <c r="I6" i="25"/>
  <c r="H6" i="25"/>
  <c r="B6" i="25"/>
  <c r="K5" i="25"/>
  <c r="J5" i="25"/>
  <c r="H5" i="26" s="1"/>
  <c r="I5" i="25"/>
  <c r="H5" i="25"/>
  <c r="B5" i="25"/>
  <c r="K4" i="25"/>
  <c r="J4" i="25"/>
  <c r="H4" i="26" s="1"/>
  <c r="I4" i="25"/>
  <c r="H4" i="25"/>
  <c r="B4" i="25"/>
  <c r="I19" i="24"/>
  <c r="B19" i="24"/>
  <c r="A19" i="24"/>
  <c r="I18" i="24"/>
  <c r="B18" i="24"/>
  <c r="A18" i="24"/>
  <c r="I17" i="24"/>
  <c r="B17" i="24"/>
  <c r="A17" i="24"/>
  <c r="I16" i="24"/>
  <c r="B16" i="24"/>
  <c r="A16" i="24"/>
  <c r="I15" i="24"/>
  <c r="B15" i="24"/>
  <c r="A15" i="24"/>
  <c r="I14" i="24"/>
  <c r="B14" i="24"/>
  <c r="A14" i="24"/>
  <c r="I13" i="24"/>
  <c r="B13" i="24"/>
  <c r="A13" i="24"/>
  <c r="I12" i="24"/>
  <c r="B12" i="24"/>
  <c r="A12" i="24"/>
  <c r="I11" i="24"/>
  <c r="B11" i="24"/>
  <c r="A11" i="24"/>
  <c r="I10" i="24"/>
  <c r="B10" i="24"/>
  <c r="A10" i="24"/>
  <c r="I9" i="24"/>
  <c r="B9" i="24"/>
  <c r="A9" i="24"/>
  <c r="I8" i="24"/>
  <c r="B8" i="24"/>
  <c r="A8" i="24"/>
  <c r="I7" i="24"/>
  <c r="B7" i="24"/>
  <c r="A7" i="24"/>
  <c r="I6" i="24"/>
  <c r="B6" i="24"/>
  <c r="A6" i="24"/>
  <c r="I5" i="24"/>
  <c r="B5" i="24"/>
  <c r="A5" i="24"/>
  <c r="I4" i="24"/>
  <c r="A4" i="24"/>
  <c r="K19" i="23"/>
  <c r="L19" i="23" s="1"/>
  <c r="J19" i="23"/>
  <c r="H19" i="24" s="1"/>
  <c r="I19" i="23"/>
  <c r="H19" i="23"/>
  <c r="B19" i="23"/>
  <c r="K18" i="23"/>
  <c r="L18" i="23" s="1"/>
  <c r="J18" i="23"/>
  <c r="H18" i="24" s="1"/>
  <c r="I18" i="23"/>
  <c r="H18" i="23"/>
  <c r="B18" i="23"/>
  <c r="K17" i="23"/>
  <c r="L17" i="23" s="1"/>
  <c r="J17" i="23"/>
  <c r="H17" i="24" s="1"/>
  <c r="I17" i="23"/>
  <c r="H17" i="23"/>
  <c r="B17" i="23"/>
  <c r="K16" i="23"/>
  <c r="J16" i="23"/>
  <c r="H16" i="24" s="1"/>
  <c r="I16" i="23"/>
  <c r="H16" i="23"/>
  <c r="B16" i="23"/>
  <c r="K15" i="23"/>
  <c r="L15" i="23" s="1"/>
  <c r="J15" i="23"/>
  <c r="H15" i="24" s="1"/>
  <c r="I15" i="23"/>
  <c r="H15" i="23"/>
  <c r="B15" i="23"/>
  <c r="K14" i="23"/>
  <c r="J14" i="23"/>
  <c r="H14" i="24" s="1"/>
  <c r="I14" i="23"/>
  <c r="H14" i="23"/>
  <c r="B14" i="23"/>
  <c r="K13" i="23"/>
  <c r="L14" i="23" s="1"/>
  <c r="J13" i="23"/>
  <c r="H13" i="24" s="1"/>
  <c r="I13" i="23"/>
  <c r="H13" i="23"/>
  <c r="B13" i="23"/>
  <c r="K12" i="23"/>
  <c r="J12" i="23"/>
  <c r="H12" i="24" s="1"/>
  <c r="I12" i="23"/>
  <c r="H12" i="23"/>
  <c r="B12" i="23"/>
  <c r="K11" i="23"/>
  <c r="L12" i="23" s="1"/>
  <c r="J11" i="23"/>
  <c r="H11" i="24" s="1"/>
  <c r="I11" i="23"/>
  <c r="H11" i="23"/>
  <c r="B11" i="23"/>
  <c r="H10" i="23" s="1"/>
  <c r="K10" i="23"/>
  <c r="J10" i="23"/>
  <c r="H10" i="24" s="1"/>
  <c r="B10" i="23"/>
  <c r="K9" i="23"/>
  <c r="L10" i="23" s="1"/>
  <c r="J9" i="23"/>
  <c r="H9" i="24" s="1"/>
  <c r="I9" i="23"/>
  <c r="H9" i="23"/>
  <c r="B9" i="23"/>
  <c r="K8" i="23"/>
  <c r="J8" i="23"/>
  <c r="H8" i="24" s="1"/>
  <c r="I8" i="23"/>
  <c r="H8" i="23"/>
  <c r="B8" i="23"/>
  <c r="K7" i="23"/>
  <c r="L8" i="23" s="1"/>
  <c r="J7" i="23"/>
  <c r="H7" i="24" s="1"/>
  <c r="I7" i="23"/>
  <c r="H7" i="23"/>
  <c r="B7" i="23"/>
  <c r="K6" i="23"/>
  <c r="J6" i="23"/>
  <c r="H6" i="24" s="1"/>
  <c r="I6" i="23"/>
  <c r="H6" i="23"/>
  <c r="B6" i="23"/>
  <c r="K5" i="23"/>
  <c r="L6" i="23" s="1"/>
  <c r="J5" i="23"/>
  <c r="H5" i="24" s="1"/>
  <c r="I5" i="23"/>
  <c r="H5" i="23"/>
  <c r="B5" i="23"/>
  <c r="K4" i="23"/>
  <c r="J4" i="23"/>
  <c r="H4" i="24" s="1"/>
  <c r="I4" i="23"/>
  <c r="H4" i="23"/>
  <c r="B18" i="22"/>
  <c r="I18" i="22" s="1"/>
  <c r="A18" i="22"/>
  <c r="B17" i="22"/>
  <c r="I17" i="22" s="1"/>
  <c r="A17" i="22"/>
  <c r="B16" i="22"/>
  <c r="I16" i="22" s="1"/>
  <c r="A16" i="22"/>
  <c r="B15" i="22"/>
  <c r="I15" i="22" s="1"/>
  <c r="A15" i="22"/>
  <c r="B14" i="22"/>
  <c r="I14" i="22" s="1"/>
  <c r="A14" i="22"/>
  <c r="B13" i="22"/>
  <c r="I13" i="22" s="1"/>
  <c r="A13" i="22"/>
  <c r="B12" i="22"/>
  <c r="I12" i="22" s="1"/>
  <c r="A12" i="22"/>
  <c r="B11" i="22"/>
  <c r="I11" i="22" s="1"/>
  <c r="A11" i="22"/>
  <c r="B10" i="22"/>
  <c r="I10" i="22" s="1"/>
  <c r="A10" i="22"/>
  <c r="B9" i="22"/>
  <c r="I9" i="22" s="1"/>
  <c r="A9" i="22"/>
  <c r="B8" i="22"/>
  <c r="I8" i="22" s="1"/>
  <c r="A8" i="22"/>
  <c r="B7" i="22"/>
  <c r="I7" i="22" s="1"/>
  <c r="A7" i="22"/>
  <c r="B6" i="22"/>
  <c r="I6" i="22" s="1"/>
  <c r="A6" i="22"/>
  <c r="B5" i="22"/>
  <c r="I5" i="22" s="1"/>
  <c r="A5" i="22"/>
  <c r="I4" i="22"/>
  <c r="A4" i="22"/>
  <c r="L18" i="21"/>
  <c r="K18" i="21"/>
  <c r="J18" i="21"/>
  <c r="H18" i="22" s="1"/>
  <c r="I18" i="21"/>
  <c r="H18" i="21"/>
  <c r="B18" i="21"/>
  <c r="K17" i="21"/>
  <c r="L17" i="21" s="1"/>
  <c r="J17" i="21"/>
  <c r="H17" i="22" s="1"/>
  <c r="I17" i="21"/>
  <c r="H17" i="21"/>
  <c r="B17" i="21"/>
  <c r="L16" i="21"/>
  <c r="K16" i="21"/>
  <c r="J16" i="21"/>
  <c r="H16" i="22" s="1"/>
  <c r="I16" i="21"/>
  <c r="H16" i="21"/>
  <c r="B16" i="21"/>
  <c r="K15" i="21"/>
  <c r="L15" i="21" s="1"/>
  <c r="J15" i="21"/>
  <c r="H15" i="22" s="1"/>
  <c r="I15" i="21"/>
  <c r="H15" i="21"/>
  <c r="B15" i="21"/>
  <c r="L14" i="21"/>
  <c r="K14" i="21"/>
  <c r="J14" i="21"/>
  <c r="H14" i="22" s="1"/>
  <c r="I14" i="21"/>
  <c r="H14" i="21"/>
  <c r="B14" i="21"/>
  <c r="K13" i="21"/>
  <c r="L13" i="21" s="1"/>
  <c r="J13" i="21"/>
  <c r="H13" i="22" s="1"/>
  <c r="I13" i="21"/>
  <c r="H13" i="21"/>
  <c r="B13" i="21"/>
  <c r="L12" i="21"/>
  <c r="K12" i="21"/>
  <c r="J12" i="21"/>
  <c r="H12" i="22" s="1"/>
  <c r="I12" i="21"/>
  <c r="H12" i="21"/>
  <c r="B12" i="21"/>
  <c r="H11" i="21" s="1"/>
  <c r="K11" i="21"/>
  <c r="L11" i="21" s="1"/>
  <c r="J11" i="21"/>
  <c r="H11" i="22" s="1"/>
  <c r="I11" i="21"/>
  <c r="B11" i="21"/>
  <c r="L10" i="21"/>
  <c r="K10" i="21"/>
  <c r="J10" i="21"/>
  <c r="H10" i="22" s="1"/>
  <c r="I10" i="21"/>
  <c r="H10" i="21"/>
  <c r="B10" i="21"/>
  <c r="K9" i="21"/>
  <c r="L9" i="21" s="1"/>
  <c r="J9" i="21"/>
  <c r="H9" i="22" s="1"/>
  <c r="I9" i="21"/>
  <c r="H9" i="21"/>
  <c r="B9" i="21"/>
  <c r="L8" i="21"/>
  <c r="K8" i="21"/>
  <c r="J8" i="21"/>
  <c r="H8" i="22" s="1"/>
  <c r="I8" i="21"/>
  <c r="H8" i="21"/>
  <c r="B8" i="21"/>
  <c r="K7" i="21"/>
  <c r="L7" i="21" s="1"/>
  <c r="J7" i="21"/>
  <c r="H7" i="22" s="1"/>
  <c r="I7" i="21"/>
  <c r="H7" i="21"/>
  <c r="B7" i="21"/>
  <c r="L6" i="21"/>
  <c r="K6" i="21"/>
  <c r="J6" i="21"/>
  <c r="H6" i="22" s="1"/>
  <c r="I6" i="21"/>
  <c r="H6" i="21"/>
  <c r="B6" i="21"/>
  <c r="K5" i="21"/>
  <c r="L5" i="21" s="1"/>
  <c r="J5" i="21"/>
  <c r="H5" i="22" s="1"/>
  <c r="I5" i="21"/>
  <c r="H5" i="21"/>
  <c r="B5" i="21"/>
  <c r="K4" i="21"/>
  <c r="J4" i="21"/>
  <c r="H4" i="22" s="1"/>
  <c r="I4" i="21"/>
  <c r="H4" i="21"/>
  <c r="I19" i="20"/>
  <c r="B19" i="20"/>
  <c r="A19" i="20"/>
  <c r="I18" i="20"/>
  <c r="B18" i="20"/>
  <c r="A18" i="20"/>
  <c r="I17" i="20"/>
  <c r="B17" i="20"/>
  <c r="A17" i="20"/>
  <c r="I16" i="20"/>
  <c r="B16" i="20"/>
  <c r="A16" i="20"/>
  <c r="I15" i="20"/>
  <c r="B15" i="20"/>
  <c r="A15" i="20"/>
  <c r="I14" i="20"/>
  <c r="B14" i="20"/>
  <c r="A14" i="20"/>
  <c r="I13" i="20"/>
  <c r="B13" i="20"/>
  <c r="A13" i="20"/>
  <c r="I12" i="20"/>
  <c r="B12" i="20"/>
  <c r="A12" i="20"/>
  <c r="I11" i="20"/>
  <c r="B11" i="20"/>
  <c r="A11" i="20"/>
  <c r="I10" i="20"/>
  <c r="B10" i="20"/>
  <c r="A10" i="20"/>
  <c r="I9" i="20"/>
  <c r="B9" i="20"/>
  <c r="A9" i="20"/>
  <c r="I8" i="20"/>
  <c r="B8" i="20"/>
  <c r="A8" i="20"/>
  <c r="I7" i="20"/>
  <c r="B7" i="20"/>
  <c r="A7" i="20"/>
  <c r="I6" i="20"/>
  <c r="B6" i="20"/>
  <c r="A6" i="20"/>
  <c r="I5" i="20"/>
  <c r="B5" i="20"/>
  <c r="A5" i="20"/>
  <c r="I4" i="20"/>
  <c r="A4" i="20"/>
  <c r="K19" i="19"/>
  <c r="L19" i="19" s="1"/>
  <c r="J19" i="19"/>
  <c r="H19" i="20" s="1"/>
  <c r="I19" i="19"/>
  <c r="H19" i="19"/>
  <c r="B19" i="19"/>
  <c r="K18" i="19"/>
  <c r="L18" i="19" s="1"/>
  <c r="J18" i="19"/>
  <c r="H18" i="20" s="1"/>
  <c r="I18" i="19"/>
  <c r="H18" i="19"/>
  <c r="B18" i="19"/>
  <c r="K17" i="19"/>
  <c r="L17" i="19" s="1"/>
  <c r="J17" i="19"/>
  <c r="H17" i="20" s="1"/>
  <c r="I17" i="19"/>
  <c r="H17" i="19"/>
  <c r="B17" i="19"/>
  <c r="K16" i="19"/>
  <c r="L16" i="19" s="1"/>
  <c r="J16" i="19"/>
  <c r="H16" i="20" s="1"/>
  <c r="I16" i="19"/>
  <c r="H16" i="19"/>
  <c r="B16" i="19"/>
  <c r="K15" i="19"/>
  <c r="L15" i="19" s="1"/>
  <c r="J15" i="19"/>
  <c r="H15" i="20" s="1"/>
  <c r="I15" i="19"/>
  <c r="H15" i="19"/>
  <c r="B15" i="19"/>
  <c r="K14" i="19"/>
  <c r="L14" i="19" s="1"/>
  <c r="J14" i="19"/>
  <c r="H14" i="20" s="1"/>
  <c r="I14" i="19"/>
  <c r="H14" i="19"/>
  <c r="B14" i="19"/>
  <c r="K13" i="19"/>
  <c r="L13" i="19" s="1"/>
  <c r="J13" i="19"/>
  <c r="H13" i="20" s="1"/>
  <c r="I13" i="19"/>
  <c r="H13" i="19"/>
  <c r="B13" i="19"/>
  <c r="K12" i="19"/>
  <c r="L12" i="19" s="1"/>
  <c r="J12" i="19"/>
  <c r="H12" i="20" s="1"/>
  <c r="I12" i="19"/>
  <c r="H12" i="19"/>
  <c r="B12" i="19"/>
  <c r="K11" i="19"/>
  <c r="L11" i="19" s="1"/>
  <c r="J11" i="19"/>
  <c r="H11" i="20" s="1"/>
  <c r="I11" i="19"/>
  <c r="H11" i="19"/>
  <c r="B11" i="19"/>
  <c r="K10" i="19"/>
  <c r="L10" i="19" s="1"/>
  <c r="J10" i="19"/>
  <c r="H10" i="20" s="1"/>
  <c r="I10" i="19"/>
  <c r="H10" i="19"/>
  <c r="B10" i="19"/>
  <c r="K9" i="19"/>
  <c r="L9" i="19" s="1"/>
  <c r="J9" i="19"/>
  <c r="H9" i="20" s="1"/>
  <c r="I9" i="19"/>
  <c r="H9" i="19"/>
  <c r="B9" i="19"/>
  <c r="K8" i="19"/>
  <c r="L8" i="19" s="1"/>
  <c r="J8" i="19"/>
  <c r="H8" i="20" s="1"/>
  <c r="I8" i="19"/>
  <c r="H8" i="19"/>
  <c r="B8" i="19"/>
  <c r="K7" i="19"/>
  <c r="L7" i="19" s="1"/>
  <c r="J7" i="19"/>
  <c r="H7" i="20" s="1"/>
  <c r="I7" i="19"/>
  <c r="H7" i="19"/>
  <c r="B7" i="19"/>
  <c r="K6" i="19"/>
  <c r="L6" i="19" s="1"/>
  <c r="J6" i="19"/>
  <c r="H6" i="20" s="1"/>
  <c r="I6" i="19"/>
  <c r="H6" i="19"/>
  <c r="B6" i="19"/>
  <c r="K5" i="19"/>
  <c r="L5" i="19" s="1"/>
  <c r="J5" i="19"/>
  <c r="H5" i="20" s="1"/>
  <c r="I5" i="19"/>
  <c r="H5" i="19"/>
  <c r="B5" i="19"/>
  <c r="K4" i="19"/>
  <c r="J4" i="19"/>
  <c r="H4" i="20" s="1"/>
  <c r="I4" i="19"/>
  <c r="H4" i="19"/>
  <c r="I19" i="18"/>
  <c r="B19" i="18"/>
  <c r="A19" i="18"/>
  <c r="I18" i="18"/>
  <c r="B18" i="18"/>
  <c r="A18" i="18"/>
  <c r="I17" i="18"/>
  <c r="B17" i="18"/>
  <c r="A17" i="18"/>
  <c r="I16" i="18"/>
  <c r="B16" i="18"/>
  <c r="A16" i="18"/>
  <c r="I15" i="18"/>
  <c r="B15" i="18"/>
  <c r="A15" i="18"/>
  <c r="I14" i="18"/>
  <c r="B14" i="18"/>
  <c r="A14" i="18"/>
  <c r="I13" i="18"/>
  <c r="B13" i="18"/>
  <c r="A13" i="18"/>
  <c r="I12" i="18"/>
  <c r="B12" i="18"/>
  <c r="A12" i="18"/>
  <c r="I11" i="18"/>
  <c r="B11" i="18"/>
  <c r="A11" i="18"/>
  <c r="I10" i="18"/>
  <c r="B10" i="18"/>
  <c r="A10" i="18"/>
  <c r="I9" i="18"/>
  <c r="B9" i="18"/>
  <c r="A9" i="18"/>
  <c r="I8" i="18"/>
  <c r="B8" i="18"/>
  <c r="A8" i="18"/>
  <c r="I7" i="18"/>
  <c r="B7" i="18"/>
  <c r="A7" i="18"/>
  <c r="I6" i="18"/>
  <c r="B6" i="18"/>
  <c r="A6" i="18"/>
  <c r="I5" i="18"/>
  <c r="B5" i="18"/>
  <c r="A5" i="18"/>
  <c r="I4" i="18"/>
  <c r="A4" i="18"/>
  <c r="L19" i="17"/>
  <c r="K19" i="17"/>
  <c r="J19" i="17"/>
  <c r="H19" i="18" s="1"/>
  <c r="I19" i="17"/>
  <c r="H19" i="17"/>
  <c r="B19" i="17"/>
  <c r="K18" i="17"/>
  <c r="L18" i="17" s="1"/>
  <c r="J18" i="17"/>
  <c r="H18" i="18" s="1"/>
  <c r="I18" i="17"/>
  <c r="H18" i="17"/>
  <c r="B18" i="17"/>
  <c r="L17" i="17"/>
  <c r="K17" i="17"/>
  <c r="J17" i="17"/>
  <c r="H17" i="18" s="1"/>
  <c r="I17" i="17"/>
  <c r="H17" i="17"/>
  <c r="B17" i="17"/>
  <c r="K16" i="17"/>
  <c r="L16" i="17" s="1"/>
  <c r="J16" i="17"/>
  <c r="H16" i="18" s="1"/>
  <c r="I16" i="17"/>
  <c r="H16" i="17"/>
  <c r="B16" i="17"/>
  <c r="L15" i="17"/>
  <c r="K15" i="17"/>
  <c r="J15" i="17"/>
  <c r="H15" i="18" s="1"/>
  <c r="I15" i="17"/>
  <c r="H15" i="17"/>
  <c r="B15" i="17"/>
  <c r="K14" i="17"/>
  <c r="L14" i="17" s="1"/>
  <c r="J14" i="17"/>
  <c r="H14" i="18" s="1"/>
  <c r="I14" i="17"/>
  <c r="H14" i="17"/>
  <c r="B14" i="17"/>
  <c r="L13" i="17"/>
  <c r="K13" i="17"/>
  <c r="J13" i="17"/>
  <c r="H13" i="18" s="1"/>
  <c r="I13" i="17"/>
  <c r="H13" i="17"/>
  <c r="B13" i="17"/>
  <c r="H12" i="17" s="1"/>
  <c r="K12" i="17"/>
  <c r="L12" i="17" s="1"/>
  <c r="J12" i="17"/>
  <c r="H12" i="18" s="1"/>
  <c r="I12" i="17"/>
  <c r="B12" i="17"/>
  <c r="L11" i="17"/>
  <c r="K11" i="17"/>
  <c r="J11" i="17"/>
  <c r="H11" i="18" s="1"/>
  <c r="I11" i="17"/>
  <c r="H11" i="17"/>
  <c r="B11" i="17"/>
  <c r="K10" i="17"/>
  <c r="L10" i="17" s="1"/>
  <c r="J10" i="17"/>
  <c r="H10" i="18" s="1"/>
  <c r="I10" i="17"/>
  <c r="H10" i="17"/>
  <c r="B10" i="17"/>
  <c r="L9" i="17"/>
  <c r="K9" i="17"/>
  <c r="J9" i="17"/>
  <c r="H9" i="18" s="1"/>
  <c r="I9" i="17"/>
  <c r="H9" i="17"/>
  <c r="B9" i="17"/>
  <c r="K8" i="17"/>
  <c r="L8" i="17" s="1"/>
  <c r="J8" i="17"/>
  <c r="H8" i="18" s="1"/>
  <c r="I8" i="17"/>
  <c r="H8" i="17"/>
  <c r="B8" i="17"/>
  <c r="L7" i="17"/>
  <c r="K7" i="17"/>
  <c r="J7" i="17"/>
  <c r="H7" i="18" s="1"/>
  <c r="I7" i="17"/>
  <c r="H7" i="17"/>
  <c r="B7" i="17"/>
  <c r="K6" i="17"/>
  <c r="L6" i="17" s="1"/>
  <c r="J6" i="17"/>
  <c r="H6" i="18" s="1"/>
  <c r="I6" i="17"/>
  <c r="H6" i="17"/>
  <c r="B6" i="17"/>
  <c r="L5" i="17"/>
  <c r="K5" i="17"/>
  <c r="J5" i="17"/>
  <c r="H5" i="18" s="1"/>
  <c r="I5" i="17"/>
  <c r="H5" i="17"/>
  <c r="B5" i="17"/>
  <c r="K4" i="17"/>
  <c r="J4" i="17"/>
  <c r="H4" i="18" s="1"/>
  <c r="I4" i="17"/>
  <c r="H4" i="17"/>
  <c r="B20" i="16"/>
  <c r="I20" i="16" s="1"/>
  <c r="A20" i="16"/>
  <c r="H19" i="16"/>
  <c r="B19" i="16"/>
  <c r="I19" i="16" s="1"/>
  <c r="A19" i="16"/>
  <c r="B18" i="16"/>
  <c r="I18" i="16" s="1"/>
  <c r="A18" i="16"/>
  <c r="H17" i="16"/>
  <c r="B17" i="16"/>
  <c r="I17" i="16" s="1"/>
  <c r="A17" i="16"/>
  <c r="B16" i="16"/>
  <c r="I16" i="16" s="1"/>
  <c r="A16" i="16"/>
  <c r="H15" i="16"/>
  <c r="B15" i="16"/>
  <c r="I15" i="16" s="1"/>
  <c r="A15" i="16"/>
  <c r="B14" i="16"/>
  <c r="I14" i="16" s="1"/>
  <c r="A14" i="16"/>
  <c r="H13" i="16"/>
  <c r="B13" i="16"/>
  <c r="I13" i="16" s="1"/>
  <c r="A13" i="16"/>
  <c r="B12" i="16"/>
  <c r="I12" i="16" s="1"/>
  <c r="A12" i="16"/>
  <c r="H11" i="16"/>
  <c r="B11" i="16"/>
  <c r="I11" i="16" s="1"/>
  <c r="A11" i="16"/>
  <c r="H10" i="16"/>
  <c r="B10" i="16"/>
  <c r="I10" i="16" s="1"/>
  <c r="A10" i="16"/>
  <c r="B9" i="16"/>
  <c r="I9" i="16" s="1"/>
  <c r="A9" i="16"/>
  <c r="H8" i="16"/>
  <c r="G8" i="16"/>
  <c r="B8" i="16"/>
  <c r="I8" i="16" s="1"/>
  <c r="A8" i="16"/>
  <c r="I7" i="16"/>
  <c r="B7" i="16"/>
  <c r="A7" i="16"/>
  <c r="I6" i="16"/>
  <c r="H6" i="16"/>
  <c r="B6" i="16"/>
  <c r="A6" i="16"/>
  <c r="I5" i="16"/>
  <c r="B5" i="16"/>
  <c r="A5" i="16"/>
  <c r="I4" i="16"/>
  <c r="H4" i="16"/>
  <c r="A4" i="16"/>
  <c r="K20" i="15"/>
  <c r="L20" i="15" s="1"/>
  <c r="J20" i="15"/>
  <c r="H20" i="16" s="1"/>
  <c r="I20" i="15"/>
  <c r="H20" i="15"/>
  <c r="B20" i="15"/>
  <c r="L19" i="15"/>
  <c r="K19" i="15"/>
  <c r="J19" i="15"/>
  <c r="I19" i="15"/>
  <c r="H19" i="15"/>
  <c r="B19" i="15"/>
  <c r="K18" i="15"/>
  <c r="L18" i="15" s="1"/>
  <c r="J18" i="15"/>
  <c r="H18" i="16" s="1"/>
  <c r="I18" i="15"/>
  <c r="H18" i="15"/>
  <c r="B18" i="15"/>
  <c r="L17" i="15"/>
  <c r="K17" i="15"/>
  <c r="J17" i="15"/>
  <c r="I17" i="15"/>
  <c r="H17" i="15"/>
  <c r="B17" i="15"/>
  <c r="K16" i="15"/>
  <c r="L16" i="15" s="1"/>
  <c r="J16" i="15"/>
  <c r="H16" i="16" s="1"/>
  <c r="I16" i="15"/>
  <c r="H16" i="15"/>
  <c r="B16" i="15"/>
  <c r="L15" i="15"/>
  <c r="K15" i="15"/>
  <c r="J15" i="15"/>
  <c r="I15" i="15"/>
  <c r="H15" i="15"/>
  <c r="B15" i="15"/>
  <c r="K14" i="15"/>
  <c r="L14" i="15" s="1"/>
  <c r="J14" i="15"/>
  <c r="H14" i="16" s="1"/>
  <c r="I14" i="15"/>
  <c r="H14" i="15"/>
  <c r="B14" i="15"/>
  <c r="L13" i="15"/>
  <c r="K13" i="15"/>
  <c r="J13" i="15"/>
  <c r="I13" i="15"/>
  <c r="H13" i="15"/>
  <c r="B13" i="15"/>
  <c r="H12" i="15" s="1"/>
  <c r="K12" i="15"/>
  <c r="L12" i="15" s="1"/>
  <c r="J12" i="15"/>
  <c r="H12" i="16" s="1"/>
  <c r="I12" i="15"/>
  <c r="B12" i="15"/>
  <c r="K11" i="15"/>
  <c r="J11" i="15"/>
  <c r="I11" i="15"/>
  <c r="H11" i="15"/>
  <c r="G11" i="15"/>
  <c r="B11" i="15"/>
  <c r="K10" i="15"/>
  <c r="L10" i="15" s="1"/>
  <c r="J10" i="15"/>
  <c r="I10" i="15"/>
  <c r="H10" i="15"/>
  <c r="B10" i="15"/>
  <c r="H9" i="15" s="1"/>
  <c r="K9" i="15"/>
  <c r="J9" i="15"/>
  <c r="H9" i="16" s="1"/>
  <c r="G9" i="15"/>
  <c r="B9" i="15"/>
  <c r="L8" i="15"/>
  <c r="K8" i="15"/>
  <c r="L9" i="15" s="1"/>
  <c r="J8" i="15"/>
  <c r="I8" i="15"/>
  <c r="H8" i="15"/>
  <c r="B8" i="15"/>
  <c r="K7" i="15"/>
  <c r="L7" i="15" s="1"/>
  <c r="J7" i="15"/>
  <c r="H7" i="16" s="1"/>
  <c r="I7" i="15"/>
  <c r="H7" i="15"/>
  <c r="B7" i="15"/>
  <c r="L6" i="15"/>
  <c r="K6" i="15"/>
  <c r="J6" i="15"/>
  <c r="I6" i="15"/>
  <c r="H6" i="15"/>
  <c r="B6" i="15"/>
  <c r="H5" i="15" s="1"/>
  <c r="K5" i="15"/>
  <c r="L5" i="15" s="1"/>
  <c r="J5" i="15"/>
  <c r="H5" i="16" s="1"/>
  <c r="I5" i="15"/>
  <c r="B5" i="15"/>
  <c r="K4" i="15"/>
  <c r="J4" i="15"/>
  <c r="I4" i="15"/>
  <c r="H4" i="15"/>
  <c r="I17" i="14"/>
  <c r="B17" i="14"/>
  <c r="A17" i="14"/>
  <c r="I16" i="14"/>
  <c r="B16" i="14"/>
  <c r="A16" i="14"/>
  <c r="I15" i="14"/>
  <c r="B15" i="14"/>
  <c r="A15" i="14"/>
  <c r="I14" i="14"/>
  <c r="B14" i="14"/>
  <c r="A14" i="14"/>
  <c r="I13" i="14"/>
  <c r="B13" i="14"/>
  <c r="A13" i="14"/>
  <c r="I12" i="14"/>
  <c r="B12" i="14"/>
  <c r="A12" i="14"/>
  <c r="I11" i="14"/>
  <c r="B11" i="14"/>
  <c r="A11" i="14"/>
  <c r="I10" i="14"/>
  <c r="B10" i="14"/>
  <c r="A10" i="14"/>
  <c r="I9" i="14"/>
  <c r="B9" i="14"/>
  <c r="A9" i="14"/>
  <c r="I8" i="14"/>
  <c r="B8" i="14"/>
  <c r="A8" i="14"/>
  <c r="I7" i="14"/>
  <c r="B7" i="14"/>
  <c r="A7" i="14"/>
  <c r="I6" i="14"/>
  <c r="B6" i="14"/>
  <c r="A6" i="14"/>
  <c r="I5" i="14"/>
  <c r="B5" i="14"/>
  <c r="A5" i="14"/>
  <c r="I4" i="14"/>
  <c r="D4" i="14"/>
  <c r="A4" i="14"/>
  <c r="L17" i="13"/>
  <c r="K17" i="13"/>
  <c r="J17" i="13"/>
  <c r="H17" i="14" s="1"/>
  <c r="I17" i="13"/>
  <c r="H17" i="13"/>
  <c r="B17" i="13"/>
  <c r="K16" i="13"/>
  <c r="L16" i="13" s="1"/>
  <c r="J16" i="13"/>
  <c r="H16" i="14" s="1"/>
  <c r="I16" i="13"/>
  <c r="H16" i="13"/>
  <c r="B16" i="13"/>
  <c r="L15" i="13"/>
  <c r="K15" i="13"/>
  <c r="J15" i="13"/>
  <c r="H15" i="14" s="1"/>
  <c r="I15" i="13"/>
  <c r="H15" i="13"/>
  <c r="B15" i="13"/>
  <c r="K14" i="13"/>
  <c r="L14" i="13" s="1"/>
  <c r="J14" i="13"/>
  <c r="H14" i="14" s="1"/>
  <c r="I14" i="13"/>
  <c r="H14" i="13"/>
  <c r="B14" i="13"/>
  <c r="L13" i="13"/>
  <c r="K13" i="13"/>
  <c r="J13" i="13"/>
  <c r="H13" i="14" s="1"/>
  <c r="I13" i="13"/>
  <c r="H13" i="13"/>
  <c r="B13" i="13"/>
  <c r="K12" i="13"/>
  <c r="L12" i="13" s="1"/>
  <c r="J12" i="13"/>
  <c r="H12" i="14" s="1"/>
  <c r="B12" i="13"/>
  <c r="I12" i="13" s="1"/>
  <c r="L11" i="13"/>
  <c r="K11" i="13"/>
  <c r="J11" i="13"/>
  <c r="H11" i="14" s="1"/>
  <c r="I11" i="13"/>
  <c r="H11" i="13"/>
  <c r="B11" i="13"/>
  <c r="K10" i="13"/>
  <c r="L10" i="13" s="1"/>
  <c r="J10" i="13"/>
  <c r="H10" i="14" s="1"/>
  <c r="I10" i="13"/>
  <c r="H10" i="13"/>
  <c r="B10" i="13"/>
  <c r="L9" i="13"/>
  <c r="K9" i="13"/>
  <c r="J9" i="13"/>
  <c r="H9" i="14" s="1"/>
  <c r="I9" i="13"/>
  <c r="H9" i="13"/>
  <c r="B9" i="13"/>
  <c r="K8" i="13"/>
  <c r="L8" i="13" s="1"/>
  <c r="J8" i="13"/>
  <c r="H8" i="14" s="1"/>
  <c r="I8" i="13"/>
  <c r="H8" i="13"/>
  <c r="B8" i="13"/>
  <c r="L7" i="13"/>
  <c r="K7" i="13"/>
  <c r="J7" i="13"/>
  <c r="H7" i="14" s="1"/>
  <c r="I7" i="13"/>
  <c r="H7" i="13"/>
  <c r="B7" i="13"/>
  <c r="K6" i="13"/>
  <c r="L6" i="13" s="1"/>
  <c r="J6" i="13"/>
  <c r="H6" i="14" s="1"/>
  <c r="I6" i="13"/>
  <c r="H6" i="13"/>
  <c r="B6" i="13"/>
  <c r="L5" i="13"/>
  <c r="K5" i="13"/>
  <c r="J5" i="13"/>
  <c r="H5" i="14" s="1"/>
  <c r="I5" i="13"/>
  <c r="H5" i="13"/>
  <c r="B5" i="13"/>
  <c r="K4" i="13"/>
  <c r="J4" i="13"/>
  <c r="H4" i="14" s="1"/>
  <c r="I4" i="13"/>
  <c r="H4" i="13"/>
  <c r="B19" i="12"/>
  <c r="I19" i="12" s="1"/>
  <c r="A19" i="12"/>
  <c r="B18" i="12"/>
  <c r="I18" i="12" s="1"/>
  <c r="A18" i="12"/>
  <c r="B17" i="12"/>
  <c r="I17" i="12" s="1"/>
  <c r="A17" i="12"/>
  <c r="B16" i="12"/>
  <c r="I16" i="12" s="1"/>
  <c r="A16" i="12"/>
  <c r="B15" i="12"/>
  <c r="I15" i="12" s="1"/>
  <c r="A15" i="12"/>
  <c r="B14" i="12"/>
  <c r="I14" i="12" s="1"/>
  <c r="A14" i="12"/>
  <c r="B13" i="12"/>
  <c r="I13" i="12" s="1"/>
  <c r="A13" i="12"/>
  <c r="B12" i="12"/>
  <c r="I12" i="12" s="1"/>
  <c r="A12" i="12"/>
  <c r="B11" i="12"/>
  <c r="I11" i="12" s="1"/>
  <c r="A11" i="12"/>
  <c r="B10" i="12"/>
  <c r="I10" i="12" s="1"/>
  <c r="A10" i="12"/>
  <c r="B9" i="12"/>
  <c r="I9" i="12" s="1"/>
  <c r="A9" i="12"/>
  <c r="B8" i="12"/>
  <c r="I8" i="12" s="1"/>
  <c r="A8" i="12"/>
  <c r="B7" i="12"/>
  <c r="I7" i="12" s="1"/>
  <c r="A7" i="12"/>
  <c r="B6" i="12"/>
  <c r="I6" i="12" s="1"/>
  <c r="A6" i="12"/>
  <c r="F5" i="12"/>
  <c r="E5" i="12"/>
  <c r="B5" i="12"/>
  <c r="I5" i="12" s="1"/>
  <c r="A5" i="12"/>
  <c r="I4" i="12"/>
  <c r="H4" i="12"/>
  <c r="A4" i="12"/>
  <c r="K19" i="11"/>
  <c r="L19" i="11" s="1"/>
  <c r="J19" i="11"/>
  <c r="H19" i="12" s="1"/>
  <c r="I19" i="11"/>
  <c r="H19" i="11"/>
  <c r="B19" i="11"/>
  <c r="K18" i="11"/>
  <c r="J18" i="11"/>
  <c r="H18" i="12" s="1"/>
  <c r="I18" i="11"/>
  <c r="H18" i="11"/>
  <c r="B18" i="11"/>
  <c r="K17" i="11"/>
  <c r="L18" i="11" s="1"/>
  <c r="J17" i="11"/>
  <c r="H17" i="12" s="1"/>
  <c r="I17" i="11"/>
  <c r="H17" i="11"/>
  <c r="B17" i="11"/>
  <c r="K16" i="11"/>
  <c r="J16" i="11"/>
  <c r="H16" i="12" s="1"/>
  <c r="I16" i="11"/>
  <c r="H16" i="11"/>
  <c r="B16" i="11"/>
  <c r="K15" i="11"/>
  <c r="L16" i="11" s="1"/>
  <c r="J15" i="11"/>
  <c r="H15" i="12" s="1"/>
  <c r="I15" i="11"/>
  <c r="H15" i="11"/>
  <c r="B15" i="11"/>
  <c r="K14" i="11"/>
  <c r="J14" i="11"/>
  <c r="H14" i="12" s="1"/>
  <c r="I14" i="11"/>
  <c r="H14" i="11"/>
  <c r="B14" i="11"/>
  <c r="K13" i="11"/>
  <c r="L14" i="11" s="1"/>
  <c r="J13" i="11"/>
  <c r="H13" i="12" s="1"/>
  <c r="I13" i="11"/>
  <c r="H13" i="11"/>
  <c r="B13" i="11"/>
  <c r="K12" i="11"/>
  <c r="J12" i="11"/>
  <c r="H12" i="12" s="1"/>
  <c r="I12" i="11"/>
  <c r="H12" i="11"/>
  <c r="B12" i="11"/>
  <c r="K11" i="11"/>
  <c r="L12" i="11" s="1"/>
  <c r="J11" i="11"/>
  <c r="H11" i="12" s="1"/>
  <c r="I11" i="11"/>
  <c r="H11" i="11"/>
  <c r="B11" i="11"/>
  <c r="K10" i="11"/>
  <c r="J10" i="11"/>
  <c r="H10" i="12" s="1"/>
  <c r="I10" i="11"/>
  <c r="H10" i="11"/>
  <c r="B10" i="11"/>
  <c r="K9" i="11"/>
  <c r="L10" i="11" s="1"/>
  <c r="J9" i="11"/>
  <c r="H9" i="12" s="1"/>
  <c r="I9" i="11"/>
  <c r="H9" i="11"/>
  <c r="B9" i="11"/>
  <c r="K8" i="11"/>
  <c r="J8" i="11"/>
  <c r="H8" i="12" s="1"/>
  <c r="I8" i="11"/>
  <c r="H8" i="11"/>
  <c r="B8" i="11"/>
  <c r="K7" i="11"/>
  <c r="L8" i="11" s="1"/>
  <c r="J7" i="11"/>
  <c r="H7" i="12" s="1"/>
  <c r="I7" i="11"/>
  <c r="H7" i="11"/>
  <c r="B7" i="11"/>
  <c r="H6" i="11" s="1"/>
  <c r="K6" i="11"/>
  <c r="J6" i="11"/>
  <c r="H6" i="12" s="1"/>
  <c r="I6" i="11"/>
  <c r="B6" i="11"/>
  <c r="K5" i="11"/>
  <c r="L6" i="11" s="1"/>
  <c r="J5" i="11"/>
  <c r="H5" i="12" s="1"/>
  <c r="I5" i="11"/>
  <c r="H5" i="11"/>
  <c r="B5" i="11"/>
  <c r="K4" i="11"/>
  <c r="J4" i="11"/>
  <c r="I4" i="11"/>
  <c r="H4" i="11"/>
  <c r="I17" i="10"/>
  <c r="B17" i="10"/>
  <c r="A17" i="10"/>
  <c r="I16" i="10"/>
  <c r="B16" i="10"/>
  <c r="A16" i="10"/>
  <c r="I15" i="10"/>
  <c r="B15" i="10"/>
  <c r="A15" i="10"/>
  <c r="I14" i="10"/>
  <c r="B14" i="10"/>
  <c r="A14" i="10"/>
  <c r="I13" i="10"/>
  <c r="B13" i="10"/>
  <c r="A13" i="10"/>
  <c r="I12" i="10"/>
  <c r="B12" i="10"/>
  <c r="A12" i="10"/>
  <c r="I11" i="10"/>
  <c r="B11" i="10"/>
  <c r="A11" i="10"/>
  <c r="I10" i="10"/>
  <c r="B10" i="10"/>
  <c r="A10" i="10"/>
  <c r="I9" i="10"/>
  <c r="B9" i="10"/>
  <c r="A9" i="10"/>
  <c r="I8" i="10"/>
  <c r="B8" i="10"/>
  <c r="A8" i="10"/>
  <c r="I7" i="10"/>
  <c r="B7" i="10"/>
  <c r="A7" i="10"/>
  <c r="I6" i="10"/>
  <c r="B6" i="10"/>
  <c r="A6" i="10"/>
  <c r="I5" i="10"/>
  <c r="B5" i="10"/>
  <c r="A5" i="10"/>
  <c r="I4" i="10"/>
  <c r="A4" i="10"/>
  <c r="L17" i="9"/>
  <c r="K17" i="9"/>
  <c r="J17" i="9"/>
  <c r="H17" i="10" s="1"/>
  <c r="I17" i="9"/>
  <c r="H17" i="9"/>
  <c r="B17" i="9"/>
  <c r="K16" i="9"/>
  <c r="L16" i="9" s="1"/>
  <c r="J16" i="9"/>
  <c r="H16" i="10" s="1"/>
  <c r="I16" i="9"/>
  <c r="H16" i="9"/>
  <c r="B16" i="9"/>
  <c r="L15" i="9"/>
  <c r="K15" i="9"/>
  <c r="J15" i="9"/>
  <c r="H15" i="10" s="1"/>
  <c r="I15" i="9"/>
  <c r="H15" i="9"/>
  <c r="B15" i="9"/>
  <c r="K14" i="9"/>
  <c r="L14" i="9" s="1"/>
  <c r="J14" i="9"/>
  <c r="H14" i="10" s="1"/>
  <c r="I14" i="9"/>
  <c r="H14" i="9"/>
  <c r="B14" i="9"/>
  <c r="L13" i="9"/>
  <c r="K13" i="9"/>
  <c r="J13" i="9"/>
  <c r="H13" i="10" s="1"/>
  <c r="I13" i="9"/>
  <c r="H13" i="9"/>
  <c r="B13" i="9"/>
  <c r="K12" i="9"/>
  <c r="L12" i="9" s="1"/>
  <c r="J12" i="9"/>
  <c r="H12" i="10" s="1"/>
  <c r="I12" i="9"/>
  <c r="H12" i="9"/>
  <c r="B12" i="9"/>
  <c r="L11" i="9"/>
  <c r="K11" i="9"/>
  <c r="J11" i="9"/>
  <c r="H11" i="10" s="1"/>
  <c r="I11" i="9"/>
  <c r="H11" i="9"/>
  <c r="B11" i="9"/>
  <c r="K10" i="9"/>
  <c r="L10" i="9" s="1"/>
  <c r="J10" i="9"/>
  <c r="H10" i="10" s="1"/>
  <c r="I10" i="9"/>
  <c r="H10" i="9"/>
  <c r="B10" i="9"/>
  <c r="L9" i="9"/>
  <c r="K9" i="9"/>
  <c r="J9" i="9"/>
  <c r="H9" i="10" s="1"/>
  <c r="I9" i="9"/>
  <c r="H9" i="9"/>
  <c r="B9" i="9"/>
  <c r="K8" i="9"/>
  <c r="L8" i="9" s="1"/>
  <c r="J8" i="9"/>
  <c r="H8" i="10" s="1"/>
  <c r="I8" i="9"/>
  <c r="H8" i="9"/>
  <c r="B8" i="9"/>
  <c r="L7" i="9"/>
  <c r="K7" i="9"/>
  <c r="J7" i="9"/>
  <c r="H7" i="10" s="1"/>
  <c r="I7" i="9"/>
  <c r="H7" i="9"/>
  <c r="B7" i="9"/>
  <c r="K6" i="9"/>
  <c r="L6" i="9" s="1"/>
  <c r="J6" i="9"/>
  <c r="H6" i="10" s="1"/>
  <c r="I6" i="9"/>
  <c r="H6" i="9"/>
  <c r="B6" i="9"/>
  <c r="L5" i="9"/>
  <c r="K5" i="9"/>
  <c r="J5" i="9"/>
  <c r="H5" i="10" s="1"/>
  <c r="I5" i="9"/>
  <c r="H5" i="9"/>
  <c r="B5" i="9"/>
  <c r="K4" i="9"/>
  <c r="J4" i="9"/>
  <c r="H4" i="10" s="1"/>
  <c r="I4" i="9"/>
  <c r="H4" i="9"/>
  <c r="I18" i="8"/>
  <c r="B18" i="8"/>
  <c r="A18" i="8"/>
  <c r="I17" i="8"/>
  <c r="B17" i="8"/>
  <c r="A17" i="8"/>
  <c r="I16" i="8"/>
  <c r="B16" i="8"/>
  <c r="A16" i="8"/>
  <c r="I15" i="8"/>
  <c r="B15" i="8"/>
  <c r="A15" i="8"/>
  <c r="I14" i="8"/>
  <c r="B14" i="8"/>
  <c r="A14" i="8"/>
  <c r="I13" i="8"/>
  <c r="B13" i="8"/>
  <c r="A13" i="8"/>
  <c r="I12" i="8"/>
  <c r="B12" i="8"/>
  <c r="A12" i="8"/>
  <c r="I11" i="8"/>
  <c r="B11" i="8"/>
  <c r="A11" i="8"/>
  <c r="I10" i="8"/>
  <c r="B10" i="8"/>
  <c r="A10" i="8"/>
  <c r="I9" i="8"/>
  <c r="B9" i="8"/>
  <c r="A9" i="8"/>
  <c r="I8" i="8"/>
  <c r="B8" i="8"/>
  <c r="A8" i="8"/>
  <c r="I7" i="8"/>
  <c r="B7" i="8"/>
  <c r="A7" i="8"/>
  <c r="I6" i="8"/>
  <c r="B6" i="8"/>
  <c r="A6" i="8"/>
  <c r="I5" i="8"/>
  <c r="B5" i="8"/>
  <c r="A5" i="8"/>
  <c r="I4" i="8"/>
  <c r="H4" i="8"/>
  <c r="A4" i="8"/>
  <c r="K18" i="7"/>
  <c r="J18" i="7"/>
  <c r="H18" i="8" s="1"/>
  <c r="I18" i="7"/>
  <c r="H18" i="7"/>
  <c r="B18" i="7"/>
  <c r="K17" i="7"/>
  <c r="L18" i="7" s="1"/>
  <c r="J17" i="7"/>
  <c r="H17" i="8" s="1"/>
  <c r="I17" i="7"/>
  <c r="H17" i="7"/>
  <c r="B17" i="7"/>
  <c r="K16" i="7"/>
  <c r="J16" i="7"/>
  <c r="H16" i="8" s="1"/>
  <c r="I16" i="7"/>
  <c r="H16" i="7"/>
  <c r="B16" i="7"/>
  <c r="K15" i="7"/>
  <c r="L16" i="7" s="1"/>
  <c r="J15" i="7"/>
  <c r="H15" i="8" s="1"/>
  <c r="I15" i="7"/>
  <c r="H15" i="7"/>
  <c r="B15" i="7"/>
  <c r="K14" i="7"/>
  <c r="J14" i="7"/>
  <c r="H14" i="8" s="1"/>
  <c r="I14" i="7"/>
  <c r="H14" i="7"/>
  <c r="B14" i="7"/>
  <c r="K13" i="7"/>
  <c r="L14" i="7" s="1"/>
  <c r="J13" i="7"/>
  <c r="H13" i="8" s="1"/>
  <c r="I13" i="7"/>
  <c r="H13" i="7"/>
  <c r="B13" i="7"/>
  <c r="K12" i="7"/>
  <c r="J12" i="7"/>
  <c r="H12" i="8" s="1"/>
  <c r="I12" i="7"/>
  <c r="H12" i="7"/>
  <c r="B12" i="7"/>
  <c r="K11" i="7"/>
  <c r="L12" i="7" s="1"/>
  <c r="J11" i="7"/>
  <c r="H11" i="8" s="1"/>
  <c r="I11" i="7"/>
  <c r="H11" i="7"/>
  <c r="B11" i="7"/>
  <c r="K10" i="7"/>
  <c r="J10" i="7"/>
  <c r="H10" i="8" s="1"/>
  <c r="I10" i="7"/>
  <c r="H10" i="7"/>
  <c r="B10" i="7"/>
  <c r="K9" i="7"/>
  <c r="L10" i="7" s="1"/>
  <c r="J9" i="7"/>
  <c r="H9" i="8" s="1"/>
  <c r="I9" i="7"/>
  <c r="H9" i="7"/>
  <c r="B9" i="7"/>
  <c r="K8" i="7"/>
  <c r="J8" i="7"/>
  <c r="H8" i="8" s="1"/>
  <c r="I8" i="7"/>
  <c r="H8" i="7"/>
  <c r="B8" i="7"/>
  <c r="K7" i="7"/>
  <c r="L8" i="7" s="1"/>
  <c r="J7" i="7"/>
  <c r="H7" i="8" s="1"/>
  <c r="I7" i="7"/>
  <c r="H7" i="7"/>
  <c r="B7" i="7"/>
  <c r="K6" i="7"/>
  <c r="J6" i="7"/>
  <c r="H6" i="8" s="1"/>
  <c r="I6" i="7"/>
  <c r="H6" i="7"/>
  <c r="B6" i="7"/>
  <c r="K5" i="7"/>
  <c r="L6" i="7" s="1"/>
  <c r="J5" i="7"/>
  <c r="H5" i="8" s="1"/>
  <c r="I5" i="7"/>
  <c r="H5" i="7"/>
  <c r="B5" i="7"/>
  <c r="K4" i="7"/>
  <c r="J4" i="7"/>
  <c r="I4" i="7"/>
  <c r="H4" i="7"/>
  <c r="I20" i="6"/>
  <c r="B20" i="6"/>
  <c r="A20" i="6"/>
  <c r="I19" i="6"/>
  <c r="B19" i="6"/>
  <c r="A19" i="6"/>
  <c r="I18" i="6"/>
  <c r="B18" i="6"/>
  <c r="A18" i="6"/>
  <c r="I17" i="6"/>
  <c r="B17" i="6"/>
  <c r="A17" i="6"/>
  <c r="I16" i="6"/>
  <c r="B16" i="6"/>
  <c r="A16" i="6"/>
  <c r="I15" i="6"/>
  <c r="B15" i="6"/>
  <c r="A15" i="6"/>
  <c r="I14" i="6"/>
  <c r="B14" i="6"/>
  <c r="A14" i="6"/>
  <c r="I13" i="6"/>
  <c r="B13" i="6"/>
  <c r="A13" i="6"/>
  <c r="I12" i="6"/>
  <c r="B12" i="6"/>
  <c r="A12" i="6"/>
  <c r="I11" i="6"/>
  <c r="B11" i="6"/>
  <c r="A11" i="6"/>
  <c r="I10" i="6"/>
  <c r="B10" i="6"/>
  <c r="A10" i="6"/>
  <c r="I9" i="6"/>
  <c r="B9" i="6"/>
  <c r="A9" i="6"/>
  <c r="I8" i="6"/>
  <c r="B8" i="6"/>
  <c r="A8" i="6"/>
  <c r="I7" i="6"/>
  <c r="B7" i="6"/>
  <c r="A7" i="6"/>
  <c r="I6" i="6"/>
  <c r="B6" i="6"/>
  <c r="A6" i="6"/>
  <c r="I5" i="6"/>
  <c r="B5" i="6"/>
  <c r="A5" i="6"/>
  <c r="I4" i="6"/>
  <c r="A4" i="6"/>
  <c r="L20" i="5"/>
  <c r="K20" i="5"/>
  <c r="J20" i="5"/>
  <c r="H20" i="6" s="1"/>
  <c r="I20" i="5"/>
  <c r="H20" i="5"/>
  <c r="B20" i="5"/>
  <c r="K19" i="5"/>
  <c r="L19" i="5" s="1"/>
  <c r="J19" i="5"/>
  <c r="H19" i="6" s="1"/>
  <c r="I19" i="5"/>
  <c r="H19" i="5"/>
  <c r="B19" i="5"/>
  <c r="L18" i="5"/>
  <c r="K18" i="5"/>
  <c r="J18" i="5"/>
  <c r="H18" i="6" s="1"/>
  <c r="I18" i="5"/>
  <c r="H18" i="5"/>
  <c r="B18" i="5"/>
  <c r="K17" i="5"/>
  <c r="L17" i="5" s="1"/>
  <c r="J17" i="5"/>
  <c r="H17" i="6" s="1"/>
  <c r="I17" i="5"/>
  <c r="H17" i="5"/>
  <c r="B17" i="5"/>
  <c r="L16" i="5"/>
  <c r="K16" i="5"/>
  <c r="J16" i="5"/>
  <c r="H16" i="6" s="1"/>
  <c r="I16" i="5"/>
  <c r="H16" i="5"/>
  <c r="B16" i="5"/>
  <c r="K15" i="5"/>
  <c r="L15" i="5" s="1"/>
  <c r="J15" i="5"/>
  <c r="H15" i="6" s="1"/>
  <c r="I15" i="5"/>
  <c r="H15" i="5"/>
  <c r="B15" i="5"/>
  <c r="L14" i="5"/>
  <c r="K14" i="5"/>
  <c r="J14" i="5"/>
  <c r="H14" i="6" s="1"/>
  <c r="I14" i="5"/>
  <c r="H14" i="5"/>
  <c r="B14" i="5"/>
  <c r="K13" i="5"/>
  <c r="L13" i="5" s="1"/>
  <c r="J13" i="5"/>
  <c r="H13" i="6" s="1"/>
  <c r="I13" i="5"/>
  <c r="H13" i="5"/>
  <c r="B13" i="5"/>
  <c r="L12" i="5"/>
  <c r="K12" i="5"/>
  <c r="J12" i="5"/>
  <c r="H12" i="6" s="1"/>
  <c r="I12" i="5"/>
  <c r="H12" i="5"/>
  <c r="B12" i="5"/>
  <c r="K11" i="5"/>
  <c r="L11" i="5" s="1"/>
  <c r="J11" i="5"/>
  <c r="H11" i="6" s="1"/>
  <c r="I11" i="5"/>
  <c r="H11" i="5"/>
  <c r="B11" i="5"/>
  <c r="L10" i="5"/>
  <c r="K10" i="5"/>
  <c r="J10" i="5"/>
  <c r="H10" i="6" s="1"/>
  <c r="I10" i="5"/>
  <c r="H10" i="5"/>
  <c r="B10" i="5"/>
  <c r="K9" i="5"/>
  <c r="L9" i="5" s="1"/>
  <c r="J9" i="5"/>
  <c r="H9" i="6" s="1"/>
  <c r="I9" i="5"/>
  <c r="H9" i="5"/>
  <c r="B9" i="5"/>
  <c r="L8" i="5"/>
  <c r="K8" i="5"/>
  <c r="J8" i="5"/>
  <c r="H8" i="6" s="1"/>
  <c r="I8" i="5"/>
  <c r="H8" i="5"/>
  <c r="B8" i="5"/>
  <c r="K7" i="5"/>
  <c r="L7" i="5" s="1"/>
  <c r="J7" i="5"/>
  <c r="H7" i="6" s="1"/>
  <c r="I7" i="5"/>
  <c r="H7" i="5"/>
  <c r="B7" i="5"/>
  <c r="L6" i="5"/>
  <c r="K6" i="5"/>
  <c r="J6" i="5"/>
  <c r="H6" i="6" s="1"/>
  <c r="I6" i="5"/>
  <c r="H6" i="5"/>
  <c r="B6" i="5"/>
  <c r="K5" i="5"/>
  <c r="L5" i="5" s="1"/>
  <c r="J5" i="5"/>
  <c r="H5" i="6" s="1"/>
  <c r="I5" i="5"/>
  <c r="H5" i="5"/>
  <c r="B5" i="5"/>
  <c r="K4" i="5"/>
  <c r="J4" i="5"/>
  <c r="H4" i="6" s="1"/>
  <c r="I4" i="5"/>
  <c r="H4" i="5"/>
  <c r="I20" i="4"/>
  <c r="B20" i="4"/>
  <c r="A20" i="4"/>
  <c r="I19" i="4"/>
  <c r="H19" i="4"/>
  <c r="B19" i="4"/>
  <c r="A19" i="4"/>
  <c r="I18" i="4"/>
  <c r="B18" i="4"/>
  <c r="A18" i="4"/>
  <c r="I17" i="4"/>
  <c r="H17" i="4"/>
  <c r="B17" i="4"/>
  <c r="A17" i="4"/>
  <c r="I16" i="4"/>
  <c r="B16" i="4"/>
  <c r="A16" i="4"/>
  <c r="I15" i="4"/>
  <c r="H15" i="4"/>
  <c r="B15" i="4"/>
  <c r="A15" i="4"/>
  <c r="I14" i="4"/>
  <c r="B14" i="4"/>
  <c r="A14" i="4"/>
  <c r="I13" i="4"/>
  <c r="H13" i="4"/>
  <c r="B13" i="4"/>
  <c r="A13" i="4"/>
  <c r="I12" i="4"/>
  <c r="B12" i="4"/>
  <c r="A12" i="4"/>
  <c r="I11" i="4"/>
  <c r="H11" i="4"/>
  <c r="B11" i="4"/>
  <c r="A11" i="4"/>
  <c r="I10" i="4"/>
  <c r="B10" i="4"/>
  <c r="A10" i="4"/>
  <c r="I9" i="4"/>
  <c r="H9" i="4"/>
  <c r="B9" i="4"/>
  <c r="A9" i="4"/>
  <c r="I8" i="4"/>
  <c r="B8" i="4"/>
  <c r="A8" i="4"/>
  <c r="I7" i="4"/>
  <c r="H7" i="4"/>
  <c r="B7" i="4"/>
  <c r="A7" i="4"/>
  <c r="I6" i="4"/>
  <c r="B6" i="4"/>
  <c r="A6" i="4"/>
  <c r="I5" i="4"/>
  <c r="H5" i="4"/>
  <c r="B5" i="4"/>
  <c r="A5" i="4"/>
  <c r="I4" i="4"/>
  <c r="A4" i="4"/>
  <c r="K20" i="3"/>
  <c r="L20" i="3" s="1"/>
  <c r="J20" i="3"/>
  <c r="H20" i="4" s="1"/>
  <c r="I20" i="3"/>
  <c r="H20" i="3"/>
  <c r="B20" i="3"/>
  <c r="K19" i="3"/>
  <c r="J19" i="3"/>
  <c r="I19" i="3"/>
  <c r="H19" i="3"/>
  <c r="B19" i="3"/>
  <c r="K18" i="3"/>
  <c r="L19" i="3" s="1"/>
  <c r="J18" i="3"/>
  <c r="H18" i="4" s="1"/>
  <c r="I18" i="3"/>
  <c r="H18" i="3"/>
  <c r="B18" i="3"/>
  <c r="K17" i="3"/>
  <c r="J17" i="3"/>
  <c r="I17" i="3"/>
  <c r="H17" i="3"/>
  <c r="B17" i="3"/>
  <c r="K16" i="3"/>
  <c r="L17" i="3" s="1"/>
  <c r="J16" i="3"/>
  <c r="H16" i="4" s="1"/>
  <c r="I16" i="3"/>
  <c r="H16" i="3"/>
  <c r="B16" i="3"/>
  <c r="K15" i="3"/>
  <c r="J15" i="3"/>
  <c r="I15" i="3"/>
  <c r="H15" i="3"/>
  <c r="B15" i="3"/>
  <c r="K14" i="3"/>
  <c r="L15" i="3" s="1"/>
  <c r="J14" i="3"/>
  <c r="H14" i="4" s="1"/>
  <c r="I14" i="3"/>
  <c r="H14" i="3"/>
  <c r="B14" i="3"/>
  <c r="K13" i="3"/>
  <c r="J13" i="3"/>
  <c r="I13" i="3"/>
  <c r="H13" i="3"/>
  <c r="B13" i="3"/>
  <c r="K12" i="3"/>
  <c r="L13" i="3" s="1"/>
  <c r="J12" i="3"/>
  <c r="H12" i="4" s="1"/>
  <c r="I12" i="3"/>
  <c r="H12" i="3"/>
  <c r="B12" i="3"/>
  <c r="K11" i="3"/>
  <c r="J11" i="3"/>
  <c r="I11" i="3"/>
  <c r="H11" i="3"/>
  <c r="B11" i="3"/>
  <c r="K10" i="3"/>
  <c r="L11" i="3" s="1"/>
  <c r="J10" i="3"/>
  <c r="H10" i="4" s="1"/>
  <c r="I10" i="3"/>
  <c r="H10" i="3"/>
  <c r="B10" i="3"/>
  <c r="K9" i="3"/>
  <c r="J9" i="3"/>
  <c r="I9" i="3"/>
  <c r="H9" i="3"/>
  <c r="B9" i="3"/>
  <c r="K8" i="3"/>
  <c r="L9" i="3" s="1"/>
  <c r="J8" i="3"/>
  <c r="H8" i="4" s="1"/>
  <c r="I8" i="3"/>
  <c r="H8" i="3"/>
  <c r="B8" i="3"/>
  <c r="K7" i="3"/>
  <c r="J7" i="3"/>
  <c r="I7" i="3"/>
  <c r="H7" i="3"/>
  <c r="B7" i="3"/>
  <c r="K6" i="3"/>
  <c r="L7" i="3" s="1"/>
  <c r="J6" i="3"/>
  <c r="H6" i="4" s="1"/>
  <c r="I6" i="3"/>
  <c r="H6" i="3"/>
  <c r="B6" i="3"/>
  <c r="L5" i="3"/>
  <c r="K5" i="3"/>
  <c r="J5" i="3"/>
  <c r="I5" i="3"/>
  <c r="H5" i="3"/>
  <c r="B5" i="3"/>
  <c r="K4" i="3"/>
  <c r="J4" i="3"/>
  <c r="H4" i="4" s="1"/>
  <c r="I4" i="3"/>
  <c r="H4" i="3"/>
  <c r="I20" i="2"/>
  <c r="B20" i="2"/>
  <c r="A20" i="2"/>
  <c r="I19" i="2"/>
  <c r="H19" i="2"/>
  <c r="B19" i="2"/>
  <c r="A19" i="2"/>
  <c r="I18" i="2"/>
  <c r="B18" i="2"/>
  <c r="A18" i="2"/>
  <c r="I17" i="2"/>
  <c r="H17" i="2"/>
  <c r="B17" i="2"/>
  <c r="A17" i="2"/>
  <c r="I16" i="2"/>
  <c r="B16" i="2"/>
  <c r="A16" i="2"/>
  <c r="I15" i="2"/>
  <c r="H15" i="2"/>
  <c r="B15" i="2"/>
  <c r="A15" i="2"/>
  <c r="I14" i="2"/>
  <c r="B14" i="2"/>
  <c r="A14" i="2"/>
  <c r="I13" i="2"/>
  <c r="H13" i="2"/>
  <c r="B13" i="2"/>
  <c r="A13" i="2"/>
  <c r="I12" i="2"/>
  <c r="B12" i="2"/>
  <c r="A12" i="2"/>
  <c r="I11" i="2"/>
  <c r="H11" i="2"/>
  <c r="B11" i="2"/>
  <c r="A11" i="2"/>
  <c r="I10" i="2"/>
  <c r="B10" i="2"/>
  <c r="A10" i="2"/>
  <c r="I9" i="2"/>
  <c r="H9" i="2"/>
  <c r="B9" i="2"/>
  <c r="A9" i="2"/>
  <c r="I8" i="2"/>
  <c r="B8" i="2"/>
  <c r="A8" i="2"/>
  <c r="I7" i="2"/>
  <c r="H7" i="2"/>
  <c r="B7" i="2"/>
  <c r="A7" i="2"/>
  <c r="I6" i="2"/>
  <c r="B6" i="2"/>
  <c r="A6" i="2"/>
  <c r="I5" i="2"/>
  <c r="H5" i="2"/>
  <c r="B5" i="2"/>
  <c r="A5" i="2"/>
  <c r="I4" i="2"/>
  <c r="H4" i="2"/>
  <c r="A4" i="2"/>
  <c r="K20" i="1"/>
  <c r="L20" i="1" s="1"/>
  <c r="J20" i="1"/>
  <c r="H20" i="2" s="1"/>
  <c r="I20" i="1"/>
  <c r="H20" i="1"/>
  <c r="B20" i="1"/>
  <c r="L19" i="1"/>
  <c r="K19" i="1"/>
  <c r="J19" i="1"/>
  <c r="I19" i="1"/>
  <c r="H19" i="1"/>
  <c r="B19" i="1"/>
  <c r="K18" i="1"/>
  <c r="L18" i="1" s="1"/>
  <c r="J18" i="1"/>
  <c r="H18" i="2" s="1"/>
  <c r="I18" i="1"/>
  <c r="H18" i="1"/>
  <c r="B18" i="1"/>
  <c r="L17" i="1"/>
  <c r="K17" i="1"/>
  <c r="J17" i="1"/>
  <c r="I17" i="1"/>
  <c r="H17" i="1"/>
  <c r="B17" i="1"/>
  <c r="K16" i="1"/>
  <c r="L16" i="1" s="1"/>
  <c r="J16" i="1"/>
  <c r="H16" i="2" s="1"/>
  <c r="I16" i="1"/>
  <c r="H16" i="1"/>
  <c r="B16" i="1"/>
  <c r="L15" i="1"/>
  <c r="K15" i="1"/>
  <c r="J15" i="1"/>
  <c r="I15" i="1"/>
  <c r="H15" i="1"/>
  <c r="B15" i="1"/>
  <c r="K14" i="1"/>
  <c r="L14" i="1" s="1"/>
  <c r="J14" i="1"/>
  <c r="H14" i="2" s="1"/>
  <c r="I14" i="1"/>
  <c r="H14" i="1"/>
  <c r="B14" i="1"/>
  <c r="L13" i="1"/>
  <c r="K13" i="1"/>
  <c r="J13" i="1"/>
  <c r="I13" i="1"/>
  <c r="H13" i="1"/>
  <c r="B13" i="1"/>
  <c r="K12" i="1"/>
  <c r="L12" i="1" s="1"/>
  <c r="J12" i="1"/>
  <c r="H12" i="2" s="1"/>
  <c r="I12" i="1"/>
  <c r="H12" i="1"/>
  <c r="B12" i="1"/>
  <c r="L11" i="1"/>
  <c r="K11" i="1"/>
  <c r="J11" i="1"/>
  <c r="I11" i="1"/>
  <c r="H11" i="1"/>
  <c r="B11" i="1"/>
  <c r="K10" i="1"/>
  <c r="L10" i="1" s="1"/>
  <c r="J10" i="1"/>
  <c r="H10" i="2" s="1"/>
  <c r="I10" i="1"/>
  <c r="H10" i="1"/>
  <c r="B10" i="1"/>
  <c r="L9" i="1"/>
  <c r="K9" i="1"/>
  <c r="J9" i="1"/>
  <c r="I9" i="1"/>
  <c r="H9" i="1"/>
  <c r="B9" i="1"/>
  <c r="H8" i="1" s="1"/>
  <c r="K8" i="1"/>
  <c r="L8" i="1" s="1"/>
  <c r="J8" i="1"/>
  <c r="H8" i="2" s="1"/>
  <c r="I8" i="1"/>
  <c r="B8" i="1"/>
  <c r="L7" i="1"/>
  <c r="K7" i="1"/>
  <c r="J7" i="1"/>
  <c r="I7" i="1"/>
  <c r="H7" i="1"/>
  <c r="B7" i="1"/>
  <c r="K6" i="1"/>
  <c r="L6" i="1" s="1"/>
  <c r="J6" i="1"/>
  <c r="H6" i="2" s="1"/>
  <c r="I6" i="1"/>
  <c r="H6" i="1"/>
  <c r="B6" i="1"/>
  <c r="L5" i="1"/>
  <c r="K5" i="1"/>
  <c r="J5" i="1"/>
  <c r="I5" i="1"/>
  <c r="H5" i="1"/>
  <c r="B5" i="1"/>
  <c r="K4" i="1"/>
  <c r="J4" i="1"/>
  <c r="I4" i="1"/>
  <c r="H4" i="1"/>
  <c r="L11" i="15" l="1"/>
  <c r="L6" i="3"/>
  <c r="L8" i="3"/>
  <c r="L10" i="3"/>
  <c r="L12" i="3"/>
  <c r="L14" i="3"/>
  <c r="L16" i="3"/>
  <c r="L18" i="3"/>
  <c r="L5" i="7"/>
  <c r="L7" i="7"/>
  <c r="L9" i="7"/>
  <c r="L11" i="7"/>
  <c r="L13" i="7"/>
  <c r="L15" i="7"/>
  <c r="L17" i="7"/>
  <c r="L5" i="11"/>
  <c r="L7" i="11"/>
  <c r="L9" i="11"/>
  <c r="L11" i="11"/>
  <c r="L13" i="11"/>
  <c r="L15" i="11"/>
  <c r="L17" i="11"/>
  <c r="L5" i="23"/>
  <c r="L7" i="23"/>
  <c r="L9" i="23"/>
  <c r="L11" i="23"/>
  <c r="L13" i="23"/>
  <c r="I9" i="15"/>
  <c r="I10" i="23"/>
  <c r="H12" i="13"/>
  <c r="L16" i="23"/>
</calcChain>
</file>

<file path=xl/sharedStrings.xml><?xml version="1.0" encoding="utf-8"?>
<sst xmlns="http://schemas.openxmlformats.org/spreadsheetml/2006/main" count="2443" uniqueCount="134">
  <si>
    <t>LT fundamental recommendation tracker</t>
  </si>
  <si>
    <t>Analyst</t>
  </si>
  <si>
    <t>Recommendation</t>
  </si>
  <si>
    <t>Report date</t>
  </si>
  <si>
    <t>Reiteration date</t>
  </si>
  <si>
    <t>Distribution date</t>
  </si>
  <si>
    <t>Expiry date</t>
  </si>
  <si>
    <t>Performance</t>
  </si>
  <si>
    <t>Relative performance</t>
  </si>
  <si>
    <t>Price at issue/reiteration</t>
  </si>
  <si>
    <t>EFV (12 months)</t>
  </si>
  <si>
    <t>Azoty</t>
  </si>
  <si>
    <t>-</t>
  </si>
  <si>
    <t>→</t>
  </si>
  <si>
    <t>↓</t>
  </si>
  <si>
    <t>↑</t>
  </si>
  <si>
    <t>Łukasz Prokopiuk</t>
  </si>
  <si>
    <t>10.12.2017</t>
  </si>
  <si>
    <t>03.09.2017</t>
  </si>
  <si>
    <t>04.09.2017</t>
  </si>
  <si>
    <t>15.10.2017</t>
  </si>
  <si>
    <t>16.10.2017</t>
  </si>
  <si>
    <t>18.10.2017</t>
  </si>
  <si>
    <t>19.10.2017</t>
  </si>
  <si>
    <t>15.11.2017</t>
  </si>
  <si>
    <t>16.11.2017</t>
  </si>
  <si>
    <t>11.12.2017</t>
  </si>
  <si>
    <t>09.07.2018</t>
  </si>
  <si>
    <t>10.01.2018</t>
  </si>
  <si>
    <t>11.01.2018</t>
  </si>
  <si>
    <t>23.01.2018</t>
  </si>
  <si>
    <t>24.01.2018</t>
  </si>
  <si>
    <t>13.02.2018</t>
  </si>
  <si>
    <t>14.02.2018</t>
  </si>
  <si>
    <t>12.03.2018</t>
  </si>
  <si>
    <t>13.03.2018</t>
  </si>
  <si>
    <t>16.04.2018</t>
  </si>
  <si>
    <t>17.04.2018</t>
  </si>
  <si>
    <t>25.04.2018</t>
  </si>
  <si>
    <t>26.04.2018</t>
  </si>
  <si>
    <t>17.05.2018</t>
  </si>
  <si>
    <t>18.05.2018</t>
  </si>
  <si>
    <t>29.05.2018</t>
  </si>
  <si>
    <t>30.05.2018</t>
  </si>
  <si>
    <t>10.07.2018</t>
  </si>
  <si>
    <t>Not later than 09.07.2019</t>
  </si>
  <si>
    <t>23.07.2019</t>
  </si>
  <si>
    <t>24.07.2019</t>
  </si>
  <si>
    <t>02.08.2018</t>
  </si>
  <si>
    <t>03.08.2018</t>
  </si>
  <si>
    <t>* pre-June 2014 recommendations Reportd at DM IDMSA</t>
  </si>
  <si>
    <t>Market-relative recommendation tracker</t>
  </si>
  <si>
    <t>Relative Recommendation</t>
  </si>
  <si>
    <t>23.07.2018</t>
  </si>
  <si>
    <t>24.07.2018</t>
  </si>
  <si>
    <t>Puławy</t>
  </si>
  <si>
    <t>Not later than 25.04.2019</t>
  </si>
  <si>
    <t>11.06.2018</t>
  </si>
  <si>
    <t>12.06.2018</t>
  </si>
  <si>
    <t>16.07.2018</t>
  </si>
  <si>
    <t>17.07.2018</t>
  </si>
  <si>
    <t>Buy</t>
  </si>
  <si>
    <t>Police</t>
  </si>
  <si>
    <t>08.07.2018</t>
  </si>
  <si>
    <t>Ciech</t>
  </si>
  <si>
    <t>18.01.2018</t>
  </si>
  <si>
    <t>22.10.2017</t>
  </si>
  <si>
    <t>23.10.2017</t>
  </si>
  <si>
    <t>19.01.2018</t>
  </si>
  <si>
    <t>05.06.2018</t>
  </si>
  <si>
    <t>06.06.2018</t>
  </si>
  <si>
    <t>Not later than 05.06.2019</t>
  </si>
  <si>
    <t>28.06.2018</t>
  </si>
  <si>
    <t>29.06.2018</t>
  </si>
  <si>
    <t>Overweight</t>
  </si>
  <si>
    <t>Bogdanka</t>
  </si>
  <si>
    <t>18.04.2018</t>
  </si>
  <si>
    <t>Not later than 17.04.2019</t>
  </si>
  <si>
    <t>04.07.2018</t>
  </si>
  <si>
    <t>05.07.2018</t>
  </si>
  <si>
    <t>Lotos</t>
  </si>
  <si>
    <t>02.10.2017</t>
  </si>
  <si>
    <t>10.09.2017</t>
  </si>
  <si>
    <t>11.09.2017</t>
  </si>
  <si>
    <t>03.10.2017</t>
  </si>
  <si>
    <t>Not later than 02.10.2018</t>
  </si>
  <si>
    <t>05.03.2018</t>
  </si>
  <si>
    <t>06.03.2018</t>
  </si>
  <si>
    <t>05.04.2018</t>
  </si>
  <si>
    <t>06.04.2018</t>
  </si>
  <si>
    <t>27.06.2018</t>
  </si>
  <si>
    <t>JSW</t>
  </si>
  <si>
    <t>11.04.2018</t>
  </si>
  <si>
    <t>12.04.2018</t>
  </si>
  <si>
    <t>Not later than 11.04.2019</t>
  </si>
  <si>
    <t>PKN Orlen</t>
  </si>
  <si>
    <t>27.02.2018</t>
  </si>
  <si>
    <t>28.02.2018</t>
  </si>
  <si>
    <t>Not later than 05.03.2019</t>
  </si>
  <si>
    <t>18.07.2018</t>
  </si>
  <si>
    <t>19.07.2018</t>
  </si>
  <si>
    <t>PGNiG</t>
  </si>
  <si>
    <t>05.10.2017</t>
  </si>
  <si>
    <t>06.10.2017</t>
  </si>
  <si>
    <t>14.01.2018</t>
  </si>
  <si>
    <t>15.01.2018</t>
  </si>
  <si>
    <t>Not later than 12.03.2019</t>
  </si>
  <si>
    <t>01.07.2018</t>
  </si>
  <si>
    <t>02.07.2018</t>
  </si>
  <si>
    <t>Famur</t>
  </si>
  <si>
    <t>24.10.2017</t>
  </si>
  <si>
    <t>31.01.2018</t>
  </si>
  <si>
    <t>01.02.2018</t>
  </si>
  <si>
    <t>Not later than 13.02.2019</t>
  </si>
  <si>
    <t>06.07.2018</t>
  </si>
  <si>
    <t>11.07.2018</t>
  </si>
  <si>
    <t>KGHM</t>
  </si>
  <si>
    <t>17.10.2017</t>
  </si>
  <si>
    <t>16.01.2018</t>
  </si>
  <si>
    <t>17.01.2018</t>
  </si>
  <si>
    <t>19.04.2018</t>
  </si>
  <si>
    <t>15.07.2018</t>
  </si>
  <si>
    <t>Not later than 18.04.2019</t>
  </si>
  <si>
    <t>UNIMOT</t>
  </si>
  <si>
    <t>30.01.2018</t>
  </si>
  <si>
    <t>25.10.2017</t>
  </si>
  <si>
    <t>26.10.2017</t>
  </si>
  <si>
    <t>Not later than 30.01.2019</t>
  </si>
  <si>
    <t>03.06.2018</t>
  </si>
  <si>
    <t>04.06.2018</t>
  </si>
  <si>
    <t>Underweight</t>
  </si>
  <si>
    <t>PCC ROKITA</t>
  </si>
  <si>
    <t>Not later than 13.05.2019</t>
  </si>
  <si>
    <t>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</si>
</sst>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9" fontId="5" fillId="0" borderId="0" xfId="1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6" fillId="0" borderId="0" xfId="2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9" fontId="0" fillId="0" borderId="0" xfId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8" fillId="0" borderId="0" xfId="0" applyFont="1"/>
    <xf numFmtId="0" fontId="1" fillId="0" borderId="0" xfId="2"/>
    <xf numFmtId="0" fontId="2" fillId="0" borderId="0" xfId="0" applyFont="1" applyAlignment="1">
      <alignment horizontal="right"/>
    </xf>
    <xf numFmtId="9" fontId="5" fillId="0" borderId="0" xfId="1" applyFont="1"/>
    <xf numFmtId="0" fontId="5" fillId="0" borderId="0" xfId="0" applyFont="1" applyAlignment="1">
      <alignment horizontal="left"/>
    </xf>
    <xf numFmtId="0" fontId="6" fillId="0" borderId="0" xfId="2" applyFont="1"/>
    <xf numFmtId="0" fontId="5" fillId="0" borderId="0" xfId="0" applyFont="1" applyBorder="1" applyAlignment="1">
      <alignment horizontal="left"/>
    </xf>
    <xf numFmtId="9" fontId="5" fillId="0" borderId="0" xfId="1" applyFont="1" applyBorder="1"/>
    <xf numFmtId="14" fontId="5" fillId="0" borderId="0" xfId="0" applyNumberFormat="1" applyFont="1" applyAlignment="1">
      <alignment horizontal="left"/>
    </xf>
    <xf numFmtId="0" fontId="7" fillId="0" borderId="0" xfId="2" applyFont="1" applyBorder="1"/>
    <xf numFmtId="0" fontId="2" fillId="0" borderId="0" xfId="3" applyFont="1"/>
    <xf numFmtId="0" fontId="4" fillId="0" borderId="0" xfId="3"/>
    <xf numFmtId="0" fontId="4" fillId="0" borderId="0" xfId="3" applyAlignment="1">
      <alignment horizontal="right"/>
    </xf>
    <xf numFmtId="0" fontId="4" fillId="0" borderId="0" xfId="3" applyAlignment="1">
      <alignment horizontal="center"/>
    </xf>
    <xf numFmtId="0" fontId="3" fillId="2" borderId="1" xfId="3" applyFont="1" applyFill="1" applyBorder="1"/>
    <xf numFmtId="0" fontId="3" fillId="2" borderId="1" xfId="3" applyFont="1" applyFill="1" applyBorder="1" applyAlignment="1">
      <alignment horizontal="right"/>
    </xf>
    <xf numFmtId="0" fontId="3" fillId="2" borderId="1" xfId="3" applyFont="1" applyFill="1" applyBorder="1" applyAlignment="1">
      <alignment horizontal="center"/>
    </xf>
    <xf numFmtId="0" fontId="3" fillId="3" borderId="0" xfId="3" applyFont="1" applyFill="1"/>
    <xf numFmtId="0" fontId="3" fillId="3" borderId="0" xfId="3" applyFont="1" applyFill="1" applyAlignment="1">
      <alignment horizontal="right"/>
    </xf>
    <xf numFmtId="0" fontId="3" fillId="3" borderId="0" xfId="3" applyFont="1" applyFill="1" applyAlignment="1">
      <alignment horizontal="center"/>
    </xf>
    <xf numFmtId="0" fontId="5" fillId="0" borderId="0" xfId="3" applyFont="1"/>
    <xf numFmtId="2" fontId="5" fillId="0" borderId="0" xfId="3" applyNumberFormat="1" applyFont="1" applyAlignment="1">
      <alignment horizontal="right"/>
    </xf>
    <xf numFmtId="0" fontId="5" fillId="0" borderId="0" xfId="3" applyFont="1" applyAlignment="1">
      <alignment horizontal="center"/>
    </xf>
    <xf numFmtId="0" fontId="5" fillId="0" borderId="0" xfId="3" applyFont="1" applyBorder="1"/>
    <xf numFmtId="0" fontId="5" fillId="0" borderId="0" xfId="3" applyFont="1" applyAlignment="1">
      <alignment horizontal="left"/>
    </xf>
    <xf numFmtId="9" fontId="5" fillId="0" borderId="0" xfId="1" applyFont="1" applyBorder="1" applyAlignment="1">
      <alignment horizontal="right"/>
    </xf>
    <xf numFmtId="0" fontId="4" fillId="0" borderId="0" xfId="3" applyFont="1"/>
    <xf numFmtId="0" fontId="4" fillId="0" borderId="0" xfId="3" applyFont="1" applyAlignment="1">
      <alignment horizontal="left"/>
    </xf>
    <xf numFmtId="9" fontId="0" fillId="0" borderId="0" xfId="1" applyFont="1" applyAlignment="1">
      <alignment horizontal="right"/>
    </xf>
    <xf numFmtId="2" fontId="4" fillId="0" borderId="0" xfId="3" applyNumberFormat="1" applyAlignment="1">
      <alignment horizontal="right"/>
    </xf>
    <xf numFmtId="0" fontId="2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2" fontId="5" fillId="0" borderId="0" xfId="3" applyNumberFormat="1" applyFont="1" applyBorder="1" applyAlignment="1">
      <alignment horizontal="right"/>
    </xf>
    <xf numFmtId="0" fontId="5" fillId="0" borderId="0" xfId="3" applyFont="1" applyBorder="1" applyAlignment="1">
      <alignment horizontal="right"/>
    </xf>
    <xf numFmtId="9" fontId="5" fillId="0" borderId="0" xfId="1" applyNumberFormat="1" applyFont="1" applyBorder="1"/>
    <xf numFmtId="9" fontId="0" fillId="0" borderId="0" xfId="1" applyNumberFormat="1" applyFont="1"/>
    <xf numFmtId="0" fontId="6" fillId="0" borderId="0" xfId="2" applyFont="1" applyBorder="1"/>
    <xf numFmtId="49" fontId="6" fillId="0" borderId="0" xfId="2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49" fontId="5" fillId="0" borderId="0" xfId="3" applyNumberFormat="1" applyFont="1" applyBorder="1" applyAlignment="1">
      <alignment horizontal="right"/>
    </xf>
    <xf numFmtId="49" fontId="5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3" fillId="2" borderId="1" xfId="3" applyFont="1" applyFill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/>
    <xf numFmtId="14" fontId="5" fillId="0" borderId="0" xfId="3" applyNumberFormat="1" applyFont="1" applyBorder="1" applyAlignment="1">
      <alignment horizontal="right"/>
    </xf>
    <xf numFmtId="9" fontId="4" fillId="0" borderId="0" xfId="1" applyFont="1"/>
    <xf numFmtId="2" fontId="4" fillId="0" borderId="0" xfId="1" applyNumberFormat="1" applyFont="1" applyAlignment="1">
      <alignment horizontal="right"/>
    </xf>
    <xf numFmtId="2" fontId="4" fillId="0" borderId="0" xfId="1" applyNumberFormat="1" applyFont="1"/>
    <xf numFmtId="2" fontId="5" fillId="0" borderId="0" xfId="3" applyNumberFormat="1" applyFont="1"/>
    <xf numFmtId="9" fontId="5" fillId="0" borderId="0" xfId="1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9" fontId="4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1" applyNumberFormat="1" applyFont="1" applyBorder="1"/>
    <xf numFmtId="2" fontId="0" fillId="0" borderId="0" xfId="1" applyNumberFormat="1" applyFont="1"/>
    <xf numFmtId="164" fontId="0" fillId="0" borderId="0" xfId="1" applyNumberFormat="1" applyFont="1"/>
    <xf numFmtId="0" fontId="4" fillId="0" borderId="0" xfId="3" applyAlignment="1">
      <alignment horizontal="center" vertical="center" wrapText="1"/>
    </xf>
    <xf numFmtId="2" fontId="5" fillId="0" borderId="0" xfId="3" applyNumberFormat="1" applyFont="1" applyBorder="1"/>
    <xf numFmtId="14" fontId="5" fillId="0" borderId="0" xfId="3" applyNumberFormat="1" applyFont="1" applyAlignment="1">
      <alignment horizontal="right"/>
    </xf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9" fontId="0" fillId="0" borderId="0" xfId="1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0" fillId="0" borderId="0" xfId="0" applyBorder="1" applyAlignment="1">
      <alignment horizontal="right"/>
    </xf>
    <xf numFmtId="14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14" fontId="4" fillId="0" borderId="0" xfId="0" applyNumberFormat="1" applyFont="1"/>
  </cellXfs>
  <cellStyles count="6">
    <cellStyle name="Normalny" xfId="0" builtinId="0"/>
    <cellStyle name="Normalny 2 2" xfId="3"/>
    <cellStyle name="Normalny 81" xfId="2"/>
    <cellStyle name="Normalny 86" xfId="5"/>
    <cellStyle name="Normalny 87" xfId="4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sa.local\DFS\Departments\Wydzial%20Analiz%20i%20Rekomendacji\-%20ARCHIWUM\Wszystkie%20-%20BO&#346;\Trackery_B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wszyscy\Documents%20and%20Settings\admin\Pulpit\Klienci\Klien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ro1"/>
      <sheetName val="Arkusz1"/>
      <sheetName val="recom ROCZNIK "/>
      <sheetName val="Absolute"/>
      <sheetName val="Relative"/>
      <sheetName val="Prices"/>
      <sheetName val="Prices nowe"/>
      <sheetName val="Action"/>
      <sheetName val="Action_rel"/>
      <sheetName val="ABPL"/>
      <sheetName val="ABPL_rel"/>
      <sheetName val="Asbis"/>
      <sheetName val="Asbis_rel"/>
      <sheetName val="Alma"/>
      <sheetName val="Alma_rel"/>
      <sheetName val="Dinopl"/>
      <sheetName val="Dinopl_rel"/>
      <sheetName val="Eurocash"/>
      <sheetName val="Eurocash_rel"/>
      <sheetName val="Eurotel"/>
      <sheetName val="Eurotel_rel"/>
      <sheetName val="Emperia"/>
      <sheetName val="Emperia_rel"/>
      <sheetName val="Integer"/>
      <sheetName val="Integer_rel"/>
      <sheetName val="OEX"/>
      <sheetName val="OEX_rel"/>
      <sheetName val="Netia"/>
      <sheetName val="Netia_rel"/>
      <sheetName val="ORANGEPL"/>
      <sheetName val="ORANGEPL_rel"/>
      <sheetName val="PGE"/>
      <sheetName val="PGE_rel"/>
      <sheetName val="TauronPE"/>
      <sheetName val="TauronPE_rel"/>
      <sheetName val="Agora"/>
      <sheetName val="Agora_rel"/>
      <sheetName val="AssecoPol"/>
      <sheetName val="AssecoPol_rel"/>
      <sheetName val="AssecoSEE"/>
      <sheetName val="AssecoSEE_rel"/>
      <sheetName val="AssecoBS"/>
      <sheetName val="AssecoBS_rel"/>
      <sheetName val="Comarch"/>
      <sheetName val="Comarch_rel"/>
      <sheetName val="CYFRPLSAT"/>
      <sheetName val="CYFRPLSAT_rel"/>
      <sheetName val="IVMX"/>
      <sheetName val="IVMX_rel"/>
      <sheetName val="TVN"/>
      <sheetName val="TVN_rel"/>
      <sheetName val="LiveChat"/>
      <sheetName val="LiveChat_rel"/>
      <sheetName val="PLAY"/>
      <sheetName val="PLAY_rel"/>
      <sheetName val="BAH"/>
      <sheetName val="BAH_rel"/>
      <sheetName val="CCC"/>
      <sheetName val="CCC_rel"/>
      <sheetName val="CLNPHARMA"/>
      <sheetName val="CLNPHARMA_rel"/>
      <sheetName val="Decora"/>
      <sheetName val="Decora_rel"/>
      <sheetName val="ENELMED"/>
      <sheetName val="ENELMED_rel"/>
      <sheetName val="Farmacol"/>
      <sheetName val="Farmacol_rel"/>
      <sheetName val="InterCars"/>
      <sheetName val="InterCars_rel"/>
      <sheetName val="Kety"/>
      <sheetName val="Kety_rel"/>
      <sheetName val="LPP"/>
      <sheetName val="LPP_rel"/>
      <sheetName val="Magellan"/>
      <sheetName val="Magellan_rel"/>
      <sheetName val="Medicalg"/>
      <sheetName val="Medicalg_rel"/>
      <sheetName val="Neuca"/>
      <sheetName val="Neuca_rel"/>
      <sheetName val="Nowa Gala"/>
      <sheetName val="Nowa Gala_rel"/>
      <sheetName val="Pelion"/>
      <sheetName val="Pelion_rel"/>
      <sheetName val="Rovese"/>
      <sheetName val="Rovese_rel"/>
      <sheetName val="Vistula"/>
      <sheetName val="Vistula_rel"/>
      <sheetName val="Alior"/>
      <sheetName val="Alior_rel"/>
      <sheetName val="BPH"/>
      <sheetName val="BPH_rel"/>
      <sheetName val="MBANK"/>
      <sheetName val="MBANK_rel"/>
      <sheetName val="BZWBK"/>
      <sheetName val="BZWBK_rel"/>
      <sheetName val="Getin"/>
      <sheetName val="Getin_rel"/>
      <sheetName val="GETINOBLE"/>
      <sheetName val="GETINOBLE_rel"/>
      <sheetName val="Handlowy"/>
      <sheetName val="Handlowy_rel"/>
      <sheetName val="IdeaBank"/>
      <sheetName val="IdeaBank_rel"/>
      <sheetName val="INGBSK"/>
      <sheetName val="INGBSK_rel"/>
      <sheetName val="Millennium"/>
      <sheetName val="Millennium_rel"/>
      <sheetName val="Pekao"/>
      <sheetName val="Pekao_rel"/>
      <sheetName val="PKOBP"/>
      <sheetName val="PKOBP_rel"/>
      <sheetName val="Vindexus"/>
      <sheetName val="Vindexus_rel"/>
      <sheetName val="Polimex"/>
      <sheetName val="Polimex_rel"/>
      <sheetName val="GrupaAzoty"/>
      <sheetName val="GrupaAzoty_rel"/>
      <sheetName val="Pulawy"/>
      <sheetName val="Pulawy_rel"/>
      <sheetName val="Police"/>
      <sheetName val="Police_rel"/>
      <sheetName val="Ciech"/>
      <sheetName val="Ciech_rel"/>
      <sheetName val="Synthos"/>
      <sheetName val="Synthos_rel"/>
      <sheetName val="Bogdanka"/>
      <sheetName val="Bogdanka_rel"/>
      <sheetName val="Lotos"/>
      <sheetName val="Lotos_rel"/>
      <sheetName val="JSW"/>
      <sheetName val="JSW_rel"/>
      <sheetName val="Duon"/>
      <sheetName val="Duon_rel"/>
      <sheetName val="PKNOrlen"/>
      <sheetName val="PKNOrlen_rel"/>
      <sheetName val="PGNiG"/>
      <sheetName val="PGNIG_rel"/>
      <sheetName val="Famur"/>
      <sheetName val="Famur_rel"/>
      <sheetName val="Kopex"/>
      <sheetName val="Kopex_rel"/>
      <sheetName val="KGHM"/>
      <sheetName val="KGHM_rel"/>
      <sheetName val="UNIMOT"/>
      <sheetName val="UNIMOT_rel"/>
      <sheetName val="PCCRokita"/>
      <sheetName val="PCCRokita_rel"/>
      <sheetName val="Arctic"/>
      <sheetName val="Arctic_rel"/>
      <sheetName val="BSCDruk"/>
      <sheetName val="BSCDruk_rel"/>
      <sheetName val="Budimex"/>
      <sheetName val="Budimex_rel"/>
      <sheetName val="DomDev"/>
      <sheetName val="DomDev_rel"/>
      <sheetName val="Echo"/>
      <sheetName val="Echo_rel"/>
      <sheetName val="Gant"/>
      <sheetName val="Gant_rel"/>
      <sheetName val="Elbudowa"/>
      <sheetName val="Elbudowa_rel"/>
      <sheetName val="Erbud"/>
      <sheetName val="Erbud_rel"/>
      <sheetName val="GTC"/>
      <sheetName val="GTC_rel"/>
      <sheetName val="JWCONSTR"/>
      <sheetName val="JWCONSTR_rel"/>
      <sheetName val="Lena"/>
      <sheetName val="Lena_rel"/>
      <sheetName val="Marvipol"/>
      <sheetName val="Marvipol_rel"/>
      <sheetName val="Octava NFI"/>
      <sheetName val="Octava NFI_rel"/>
      <sheetName val="MARVIPOLDEV"/>
      <sheetName val="MARVIPOLDEV_rel"/>
      <sheetName val="Polnord"/>
      <sheetName val="Polnord_rel"/>
      <sheetName val="Rank"/>
      <sheetName val="Rank_rel"/>
      <sheetName val="Robyg"/>
      <sheetName val="Robyg_rel"/>
      <sheetName val="Ronson"/>
      <sheetName val="Ronson_rel"/>
      <sheetName val="Energomontaż"/>
      <sheetName val="Energomontaż_rel"/>
      <sheetName val="Hydrobudowa"/>
      <sheetName val="Hydrobudowa_rel"/>
      <sheetName val="PBG"/>
      <sheetName val="PBG_rel"/>
      <sheetName val="Polaqua"/>
      <sheetName val="Polaqua_rel"/>
      <sheetName val="Bomi"/>
      <sheetName val="Bomi_rel"/>
      <sheetName val="Kredyt Bank"/>
      <sheetName val="Kredyt Bank_rel"/>
      <sheetName val="CEDC"/>
      <sheetName val="CEDC_rel"/>
      <sheetName val="Swiecie"/>
      <sheetName val="Swiecie_rel"/>
      <sheetName val="Multimedia"/>
      <sheetName val="Multimedia_rel"/>
      <sheetName val="Teta"/>
      <sheetName val="Teta_rel"/>
      <sheetName val="Polcolorit"/>
      <sheetName val="Polcolorit_rel"/>
      <sheetName val="recom-old"/>
      <sheetName val="rocznik 2014"/>
      <sheetName val="Barlinek"/>
      <sheetName val="Barlinek_rel"/>
      <sheetName val="TOWERINV"/>
      <sheetName val="TOWERINV_rel"/>
      <sheetName val="Trakcja"/>
      <sheetName val="Trakcja_rel"/>
      <sheetName val="Unibep"/>
      <sheetName val="Unibep_rel"/>
      <sheetName val="11bit"/>
      <sheetName val="11bit_rel"/>
      <sheetName val="CDProjekt"/>
      <sheetName val="CDProjekt_rel"/>
      <sheetName val="CIGames"/>
      <sheetName val="CIGames_rel"/>
      <sheetName val="Comp"/>
      <sheetName val="Comp_rel"/>
      <sheetName val="Ergis"/>
      <sheetName val="Ergis_rel"/>
      <sheetName val="LSISoft"/>
      <sheetName val="LSISoft_rel"/>
      <sheetName val="Mercator"/>
      <sheetName val="Mercator_rel"/>
      <sheetName val="Radpol"/>
      <sheetName val="Radpol_rel"/>
      <sheetName val="Playway"/>
      <sheetName val="Playway_rel"/>
      <sheetName val="Sanok"/>
      <sheetName val="Sanok_rel"/>
      <sheetName val="Forte"/>
      <sheetName val="Forte_rel"/>
      <sheetName val="KGL"/>
      <sheetName val="KGL_rel"/>
      <sheetName val="Mercor"/>
      <sheetName val="Mercor_rel"/>
      <sheetName val="Rafako"/>
      <sheetName val="Rafako_rel"/>
      <sheetName val="Global City Holdings"/>
      <sheetName val="Global City Holdings rel"/>
    </sheetNames>
    <sheetDataSet>
      <sheetData sheetId="0"/>
      <sheetData sheetId="1"/>
      <sheetData sheetId="2"/>
      <sheetData sheetId="3">
        <row r="122">
          <cell r="K122">
            <v>65.06</v>
          </cell>
          <cell r="L122">
            <v>60</v>
          </cell>
        </row>
        <row r="123">
          <cell r="K123">
            <v>65.39</v>
          </cell>
          <cell r="L123">
            <v>60</v>
          </cell>
        </row>
        <row r="124">
          <cell r="K124">
            <v>60.51</v>
          </cell>
          <cell r="L124">
            <v>60</v>
          </cell>
        </row>
        <row r="125">
          <cell r="K125">
            <v>56.6</v>
          </cell>
          <cell r="L125">
            <v>60</v>
          </cell>
        </row>
        <row r="126">
          <cell r="K126">
            <v>51.78</v>
          </cell>
          <cell r="L126">
            <v>45</v>
          </cell>
        </row>
        <row r="127">
          <cell r="K127">
            <v>56.5</v>
          </cell>
          <cell r="L127">
            <v>45</v>
          </cell>
        </row>
        <row r="128">
          <cell r="G128" t="str">
            <v>Hold</v>
          </cell>
          <cell r="I128">
            <v>-3.3112582781456013E-3</v>
          </cell>
          <cell r="J128">
            <v>0.12521033945351112</v>
          </cell>
          <cell r="K128">
            <v>60.4</v>
          </cell>
          <cell r="L128">
            <v>60</v>
          </cell>
        </row>
        <row r="129">
          <cell r="K129">
            <v>59</v>
          </cell>
          <cell r="L129">
            <v>60</v>
          </cell>
        </row>
        <row r="130">
          <cell r="K130">
            <v>58.45</v>
          </cell>
          <cell r="L130">
            <v>60</v>
          </cell>
        </row>
        <row r="131">
          <cell r="K131">
            <v>57</v>
          </cell>
          <cell r="L131">
            <v>63.5</v>
          </cell>
        </row>
        <row r="132">
          <cell r="K132">
            <v>59.5</v>
          </cell>
          <cell r="L132">
            <v>63.5</v>
          </cell>
        </row>
        <row r="133">
          <cell r="G133" t="str">
            <v>Buy</v>
          </cell>
          <cell r="I133">
            <v>5.980066445182719E-2</v>
          </cell>
          <cell r="J133">
            <v>5.2767616056873523E-2</v>
          </cell>
          <cell r="K133">
            <v>60.2</v>
          </cell>
          <cell r="L133">
            <v>80</v>
          </cell>
        </row>
        <row r="134">
          <cell r="K134">
            <v>53.2</v>
          </cell>
          <cell r="L134">
            <v>72.5</v>
          </cell>
        </row>
        <row r="135">
          <cell r="K135">
            <v>57.15</v>
          </cell>
          <cell r="L135">
            <v>72.5</v>
          </cell>
        </row>
        <row r="136">
          <cell r="K136">
            <v>56.3</v>
          </cell>
          <cell r="L136">
            <v>72.5</v>
          </cell>
        </row>
        <row r="275">
          <cell r="K275">
            <v>21.5</v>
          </cell>
          <cell r="L275">
            <v>24</v>
          </cell>
        </row>
        <row r="276">
          <cell r="K276">
            <v>20.99</v>
          </cell>
          <cell r="L276">
            <v>24</v>
          </cell>
        </row>
        <row r="277">
          <cell r="G277" t="str">
            <v>Hold</v>
          </cell>
          <cell r="I277">
            <v>6.7146282973620242E-3</v>
          </cell>
          <cell r="J277">
            <v>3.9678237650224935E-2</v>
          </cell>
          <cell r="K277">
            <v>20.85</v>
          </cell>
          <cell r="L277">
            <v>21</v>
          </cell>
        </row>
        <row r="278">
          <cell r="K278">
            <v>20.88</v>
          </cell>
          <cell r="L278">
            <v>21</v>
          </cell>
        </row>
        <row r="279">
          <cell r="G279" t="str">
            <v>Sell</v>
          </cell>
          <cell r="I279">
            <v>-0.20295378751786552</v>
          </cell>
          <cell r="J279">
            <v>-0.11795260718533773</v>
          </cell>
          <cell r="K279">
            <v>20.99</v>
          </cell>
          <cell r="L279">
            <v>15.4</v>
          </cell>
        </row>
        <row r="280">
          <cell r="K280">
            <v>20.100000000000001</v>
          </cell>
          <cell r="L280">
            <v>15.4</v>
          </cell>
        </row>
        <row r="281">
          <cell r="K281">
            <v>19.899999999999999</v>
          </cell>
          <cell r="L281">
            <v>15.4</v>
          </cell>
        </row>
        <row r="282">
          <cell r="K282">
            <v>19.8</v>
          </cell>
          <cell r="L282">
            <v>15.4</v>
          </cell>
        </row>
        <row r="283">
          <cell r="K283">
            <v>19.7</v>
          </cell>
          <cell r="L283">
            <v>15.4</v>
          </cell>
        </row>
        <row r="284">
          <cell r="K284">
            <v>19.5</v>
          </cell>
          <cell r="L284">
            <v>15.4</v>
          </cell>
        </row>
        <row r="285">
          <cell r="K285">
            <v>19.399999999999999</v>
          </cell>
          <cell r="L285">
            <v>17.3</v>
          </cell>
        </row>
        <row r="286">
          <cell r="K286">
            <v>19.2</v>
          </cell>
          <cell r="L286">
            <v>15.8</v>
          </cell>
        </row>
        <row r="287">
          <cell r="K287">
            <v>17.7</v>
          </cell>
          <cell r="L287">
            <v>15.8</v>
          </cell>
        </row>
        <row r="288">
          <cell r="K288">
            <v>16.2</v>
          </cell>
          <cell r="L288">
            <v>15.3</v>
          </cell>
        </row>
        <row r="289">
          <cell r="G289" t="str">
            <v>Hold</v>
          </cell>
          <cell r="I289">
            <v>8.3333333333333481E-2</v>
          </cell>
          <cell r="J289" t="str">
            <v>-</v>
          </cell>
          <cell r="K289">
            <v>16.2</v>
          </cell>
          <cell r="L289">
            <v>15.3</v>
          </cell>
        </row>
        <row r="290">
          <cell r="K290">
            <v>16.5</v>
          </cell>
          <cell r="L290">
            <v>15.3</v>
          </cell>
        </row>
        <row r="291">
          <cell r="K291">
            <v>17.55</v>
          </cell>
          <cell r="L291">
            <v>15.3</v>
          </cell>
        </row>
        <row r="567">
          <cell r="K567">
            <v>68.14</v>
          </cell>
          <cell r="L567">
            <v>80</v>
          </cell>
        </row>
        <row r="568">
          <cell r="K568">
            <v>74.239999999999995</v>
          </cell>
          <cell r="L568">
            <v>80</v>
          </cell>
        </row>
        <row r="569">
          <cell r="K569">
            <v>73</v>
          </cell>
          <cell r="L569">
            <v>85</v>
          </cell>
        </row>
        <row r="570">
          <cell r="K570">
            <v>70</v>
          </cell>
          <cell r="L570">
            <v>85</v>
          </cell>
        </row>
        <row r="571">
          <cell r="G571" t="str">
            <v>Sell</v>
          </cell>
          <cell r="I571">
            <v>-0.36666666666666659</v>
          </cell>
          <cell r="J571">
            <v>-0.29912468474115272</v>
          </cell>
          <cell r="K571">
            <v>69.599999999999994</v>
          </cell>
          <cell r="L571">
            <v>50</v>
          </cell>
        </row>
        <row r="572">
          <cell r="K572">
            <v>71.849999999999994</v>
          </cell>
          <cell r="L572">
            <v>50</v>
          </cell>
        </row>
        <row r="573">
          <cell r="K573">
            <v>75.349999999999994</v>
          </cell>
          <cell r="L573">
            <v>50</v>
          </cell>
        </row>
        <row r="574">
          <cell r="K574">
            <v>63.85</v>
          </cell>
          <cell r="L574">
            <v>50</v>
          </cell>
        </row>
        <row r="575">
          <cell r="K575">
            <v>62</v>
          </cell>
          <cell r="L575">
            <v>50</v>
          </cell>
        </row>
        <row r="576">
          <cell r="K576">
            <v>56.9</v>
          </cell>
          <cell r="L576">
            <v>50</v>
          </cell>
        </row>
        <row r="577">
          <cell r="K577">
            <v>54.4</v>
          </cell>
          <cell r="L577">
            <v>50</v>
          </cell>
        </row>
        <row r="578">
          <cell r="K578">
            <v>48.3</v>
          </cell>
          <cell r="L578">
            <v>45</v>
          </cell>
        </row>
        <row r="579">
          <cell r="K579">
            <v>44.92</v>
          </cell>
          <cell r="L579">
            <v>45</v>
          </cell>
        </row>
        <row r="580">
          <cell r="G580" t="str">
            <v>Hold</v>
          </cell>
          <cell r="I580">
            <v>-4.9455535390199645E-2</v>
          </cell>
          <cell r="J580">
            <v>-9.8519570194198991E-2</v>
          </cell>
          <cell r="K580">
            <v>44.08</v>
          </cell>
          <cell r="L580">
            <v>45</v>
          </cell>
        </row>
        <row r="581">
          <cell r="K581">
            <v>42.62</v>
          </cell>
          <cell r="L581">
            <v>45</v>
          </cell>
        </row>
        <row r="582">
          <cell r="K582">
            <v>41.26</v>
          </cell>
          <cell r="L582">
            <v>43.75</v>
          </cell>
        </row>
        <row r="583">
          <cell r="K583">
            <v>41.9</v>
          </cell>
          <cell r="L583">
            <v>43.75</v>
          </cell>
        </row>
        <row r="7584">
          <cell r="K7584">
            <v>76.98</v>
          </cell>
          <cell r="L7584">
            <v>80</v>
          </cell>
        </row>
        <row r="7585">
          <cell r="K7585">
            <v>74.37</v>
          </cell>
          <cell r="L7585">
            <v>90</v>
          </cell>
        </row>
        <row r="7586">
          <cell r="K7586">
            <v>66.8</v>
          </cell>
          <cell r="L7586">
            <v>90</v>
          </cell>
        </row>
        <row r="7587">
          <cell r="K7587">
            <v>66.8</v>
          </cell>
          <cell r="L7587">
            <v>85</v>
          </cell>
        </row>
        <row r="7588">
          <cell r="K7588">
            <v>69.599999999999994</v>
          </cell>
          <cell r="L7588">
            <v>85</v>
          </cell>
        </row>
        <row r="7589">
          <cell r="K7589">
            <v>68.5</v>
          </cell>
          <cell r="L7589">
            <v>80</v>
          </cell>
        </row>
        <row r="7590">
          <cell r="K7590">
            <v>64.099999999999994</v>
          </cell>
          <cell r="L7590">
            <v>80</v>
          </cell>
        </row>
        <row r="7591">
          <cell r="K7591">
            <v>58.1</v>
          </cell>
          <cell r="L7591">
            <v>80</v>
          </cell>
        </row>
        <row r="7592">
          <cell r="K7592">
            <v>50.5</v>
          </cell>
          <cell r="L7592">
            <v>80</v>
          </cell>
        </row>
        <row r="7593">
          <cell r="G7593" t="str">
            <v>Buy</v>
          </cell>
          <cell r="I7593">
            <v>0.2036290322580645</v>
          </cell>
          <cell r="J7593">
            <v>0.22001301331711076</v>
          </cell>
          <cell r="K7593">
            <v>49.6</v>
          </cell>
          <cell r="L7593">
            <v>70</v>
          </cell>
        </row>
        <row r="7594">
          <cell r="K7594">
            <v>51.2</v>
          </cell>
          <cell r="L7594">
            <v>70</v>
          </cell>
        </row>
        <row r="7595">
          <cell r="K7595">
            <v>53.6</v>
          </cell>
          <cell r="L7595">
            <v>70</v>
          </cell>
        </row>
        <row r="7596">
          <cell r="K7596">
            <v>55</v>
          </cell>
          <cell r="L7596">
            <v>70</v>
          </cell>
        </row>
        <row r="7597">
          <cell r="K7597">
            <v>59.7</v>
          </cell>
          <cell r="L7597">
            <v>70</v>
          </cell>
        </row>
        <row r="7679">
          <cell r="K7679">
            <v>105</v>
          </cell>
          <cell r="L7679">
            <v>120</v>
          </cell>
        </row>
        <row r="7680">
          <cell r="K7680">
            <v>100.6</v>
          </cell>
          <cell r="L7680">
            <v>125</v>
          </cell>
        </row>
        <row r="7681">
          <cell r="K7681">
            <v>93.56</v>
          </cell>
          <cell r="L7681">
            <v>125</v>
          </cell>
        </row>
        <row r="7682">
          <cell r="K7682">
            <v>90.02</v>
          </cell>
          <cell r="L7682">
            <v>111.5</v>
          </cell>
        </row>
        <row r="7683">
          <cell r="K7683">
            <v>104.5</v>
          </cell>
          <cell r="L7683">
            <v>111.5</v>
          </cell>
        </row>
        <row r="7684">
          <cell r="G7684" t="str">
            <v>Hold</v>
          </cell>
          <cell r="I7684">
            <v>-0.17224880382775121</v>
          </cell>
          <cell r="J7684">
            <v>-7.5694069898272098E-2</v>
          </cell>
          <cell r="K7684">
            <v>104.5</v>
          </cell>
          <cell r="L7684">
            <v>110</v>
          </cell>
        </row>
        <row r="7685">
          <cell r="K7685">
            <v>101</v>
          </cell>
          <cell r="L7685">
            <v>110</v>
          </cell>
        </row>
        <row r="7686">
          <cell r="K7686">
            <v>97.9</v>
          </cell>
          <cell r="L7686">
            <v>110</v>
          </cell>
        </row>
        <row r="7687">
          <cell r="G7687" t="str">
            <v>Buy</v>
          </cell>
          <cell r="I7687">
            <v>-0.10057803468208093</v>
          </cell>
          <cell r="J7687">
            <v>-9.6704059397252129E-2</v>
          </cell>
          <cell r="K7687">
            <v>86.5</v>
          </cell>
          <cell r="L7687">
            <v>110</v>
          </cell>
        </row>
        <row r="7688">
          <cell r="K7688">
            <v>88.84</v>
          </cell>
          <cell r="L7688">
            <v>110</v>
          </cell>
        </row>
        <row r="7689">
          <cell r="K7689">
            <v>84.44</v>
          </cell>
          <cell r="L7689">
            <v>110</v>
          </cell>
        </row>
        <row r="7690">
          <cell r="K7690">
            <v>77.599999999999994</v>
          </cell>
          <cell r="L7690">
            <v>110</v>
          </cell>
        </row>
        <row r="7691">
          <cell r="K7691">
            <v>74.680000000000007</v>
          </cell>
          <cell r="L7691">
            <v>110</v>
          </cell>
        </row>
        <row r="7692">
          <cell r="K7692">
            <v>77.8</v>
          </cell>
          <cell r="L7692">
            <v>110</v>
          </cell>
        </row>
        <row r="7832">
          <cell r="K7832">
            <v>127.1</v>
          </cell>
          <cell r="L7832">
            <v>161</v>
          </cell>
        </row>
        <row r="7833">
          <cell r="K7833">
            <v>121.4</v>
          </cell>
          <cell r="L7833">
            <v>161</v>
          </cell>
        </row>
        <row r="7834">
          <cell r="K7834">
            <v>126.75</v>
          </cell>
          <cell r="L7834">
            <v>161</v>
          </cell>
        </row>
        <row r="7835">
          <cell r="K7835">
            <v>112.15</v>
          </cell>
          <cell r="L7835">
            <v>161</v>
          </cell>
        </row>
        <row r="7836">
          <cell r="K7836">
            <v>102.4</v>
          </cell>
          <cell r="L7836">
            <v>149</v>
          </cell>
        </row>
        <row r="7837">
          <cell r="K7837">
            <v>113.85</v>
          </cell>
          <cell r="L7837">
            <v>149</v>
          </cell>
        </row>
        <row r="7838">
          <cell r="K7838">
            <v>113.85</v>
          </cell>
          <cell r="L7838">
            <v>143</v>
          </cell>
        </row>
        <row r="7839">
          <cell r="G7839" t="str">
            <v>Buy</v>
          </cell>
          <cell r="I7839">
            <v>-0.13994387277829756</v>
          </cell>
          <cell r="J7839">
            <v>-8.8989707501050064E-2</v>
          </cell>
          <cell r="K7839">
            <v>106.9</v>
          </cell>
          <cell r="L7839">
            <v>143</v>
          </cell>
        </row>
        <row r="7840">
          <cell r="K7840">
            <v>102.55</v>
          </cell>
          <cell r="L7840">
            <v>143</v>
          </cell>
        </row>
        <row r="7841">
          <cell r="K7841">
            <v>92.9</v>
          </cell>
          <cell r="L7841">
            <v>143</v>
          </cell>
        </row>
        <row r="7842">
          <cell r="K7842">
            <v>95.5</v>
          </cell>
          <cell r="L7842">
            <v>115</v>
          </cell>
        </row>
        <row r="7843">
          <cell r="K7843">
            <v>89.4</v>
          </cell>
          <cell r="L7843">
            <v>115</v>
          </cell>
        </row>
        <row r="7844">
          <cell r="K7844">
            <v>88.7</v>
          </cell>
          <cell r="L7844">
            <v>110</v>
          </cell>
        </row>
        <row r="7845">
          <cell r="K7845">
            <v>88.7</v>
          </cell>
          <cell r="L7845">
            <v>110</v>
          </cell>
        </row>
        <row r="7846">
          <cell r="K7846">
            <v>91.94</v>
          </cell>
          <cell r="L7846">
            <v>110</v>
          </cell>
        </row>
        <row r="7905">
          <cell r="K7905">
            <v>5.96</v>
          </cell>
          <cell r="L7905">
            <v>8</v>
          </cell>
        </row>
        <row r="7906">
          <cell r="K7906">
            <v>6.06</v>
          </cell>
          <cell r="L7906">
            <v>8</v>
          </cell>
        </row>
        <row r="7907">
          <cell r="K7907">
            <v>5.55</v>
          </cell>
          <cell r="L7907">
            <v>8</v>
          </cell>
        </row>
        <row r="7908">
          <cell r="K7908">
            <v>5.3</v>
          </cell>
          <cell r="L7908">
            <v>8</v>
          </cell>
        </row>
        <row r="7909">
          <cell r="K7909">
            <v>5.75</v>
          </cell>
          <cell r="L7909">
            <v>8</v>
          </cell>
        </row>
        <row r="7910">
          <cell r="K7910">
            <v>6.08</v>
          </cell>
          <cell r="L7910">
            <v>8</v>
          </cell>
        </row>
        <row r="7911">
          <cell r="K7911">
            <v>6.26</v>
          </cell>
          <cell r="L7911">
            <v>7.7</v>
          </cell>
        </row>
        <row r="7912">
          <cell r="G7912" t="str">
            <v>Buy</v>
          </cell>
          <cell r="I7912">
            <v>-6.2295081967213006E-2</v>
          </cell>
          <cell r="J7912">
            <v>-6.7406014368814882E-3</v>
          </cell>
          <cell r="K7912">
            <v>6.1</v>
          </cell>
          <cell r="L7912">
            <v>7.7</v>
          </cell>
        </row>
        <row r="7913">
          <cell r="K7913">
            <v>6.08</v>
          </cell>
          <cell r="L7913">
            <v>7.7</v>
          </cell>
        </row>
        <row r="7914">
          <cell r="K7914">
            <v>6.1</v>
          </cell>
          <cell r="L7914">
            <v>7.7</v>
          </cell>
        </row>
        <row r="7915">
          <cell r="K7915">
            <v>6.08</v>
          </cell>
          <cell r="L7915">
            <v>7.7</v>
          </cell>
        </row>
        <row r="7916">
          <cell r="K7916">
            <v>6.14</v>
          </cell>
          <cell r="L7916">
            <v>7.7</v>
          </cell>
        </row>
        <row r="7917">
          <cell r="K7917">
            <v>4.8600000000000003</v>
          </cell>
          <cell r="L7917">
            <v>7.26</v>
          </cell>
        </row>
        <row r="7918">
          <cell r="K7918">
            <v>4.82</v>
          </cell>
          <cell r="L7918">
            <v>7.26</v>
          </cell>
        </row>
        <row r="7919">
          <cell r="K7919">
            <v>4.9000000000000004</v>
          </cell>
          <cell r="L7919">
            <v>7.26</v>
          </cell>
        </row>
        <row r="7920">
          <cell r="K7920">
            <v>5.28</v>
          </cell>
          <cell r="L7920">
            <v>7.26</v>
          </cell>
        </row>
        <row r="8152">
          <cell r="K8152">
            <v>58.78</v>
          </cell>
          <cell r="L8152">
            <v>75.5</v>
          </cell>
        </row>
        <row r="8153">
          <cell r="K8153">
            <v>57.09</v>
          </cell>
          <cell r="L8153">
            <v>74.5</v>
          </cell>
        </row>
        <row r="8154">
          <cell r="G8154" t="str">
            <v>Buy</v>
          </cell>
          <cell r="I8154">
            <v>0.11299999999999999</v>
          </cell>
          <cell r="J8154">
            <v>0.20658975646535604</v>
          </cell>
          <cell r="K8154">
            <v>60</v>
          </cell>
          <cell r="L8154">
            <v>80</v>
          </cell>
        </row>
        <row r="8155">
          <cell r="K8155">
            <v>65.61</v>
          </cell>
          <cell r="L8155">
            <v>80</v>
          </cell>
        </row>
        <row r="8156">
          <cell r="K8156">
            <v>63.17</v>
          </cell>
          <cell r="L8156">
            <v>80</v>
          </cell>
        </row>
        <row r="8157">
          <cell r="K8157">
            <v>60.35</v>
          </cell>
          <cell r="L8157">
            <v>84.5</v>
          </cell>
        </row>
        <row r="8158">
          <cell r="K8158">
            <v>56.16</v>
          </cell>
          <cell r="L8158">
            <v>80</v>
          </cell>
        </row>
        <row r="8159">
          <cell r="K8159">
            <v>56.94</v>
          </cell>
          <cell r="L8159">
            <v>80</v>
          </cell>
        </row>
        <row r="8160">
          <cell r="K8160">
            <v>56.3</v>
          </cell>
          <cell r="L8160">
            <v>84.3</v>
          </cell>
        </row>
        <row r="8161">
          <cell r="K8161">
            <v>59.28</v>
          </cell>
          <cell r="L8161">
            <v>84.3</v>
          </cell>
        </row>
        <row r="8162">
          <cell r="K8162">
            <v>54.6</v>
          </cell>
          <cell r="L8162">
            <v>84.3</v>
          </cell>
        </row>
        <row r="8163">
          <cell r="K8163">
            <v>57.02</v>
          </cell>
          <cell r="L8163">
            <v>84.3</v>
          </cell>
        </row>
        <row r="8164">
          <cell r="K8164">
            <v>55.66</v>
          </cell>
          <cell r="L8164">
            <v>84.3</v>
          </cell>
        </row>
        <row r="8165">
          <cell r="K8165">
            <v>54.82</v>
          </cell>
          <cell r="L8165">
            <v>80</v>
          </cell>
        </row>
        <row r="8166">
          <cell r="K8166">
            <v>56.96</v>
          </cell>
          <cell r="L8166">
            <v>80</v>
          </cell>
        </row>
        <row r="8167">
          <cell r="K8167">
            <v>66.78</v>
          </cell>
          <cell r="L8167">
            <v>80</v>
          </cell>
        </row>
        <row r="8305">
          <cell r="K8305">
            <v>6.9</v>
          </cell>
          <cell r="L8305">
            <v>7.3</v>
          </cell>
        </row>
        <row r="8306">
          <cell r="K8306">
            <v>6.71</v>
          </cell>
          <cell r="L8306">
            <v>7.8</v>
          </cell>
        </row>
        <row r="8307">
          <cell r="K8307">
            <v>6.84</v>
          </cell>
          <cell r="L8307">
            <v>7.8</v>
          </cell>
        </row>
        <row r="8308">
          <cell r="K8308">
            <v>6.13</v>
          </cell>
          <cell r="L8308">
            <v>7.8</v>
          </cell>
        </row>
        <row r="8309">
          <cell r="K8309">
            <v>5.93</v>
          </cell>
          <cell r="L8309">
            <v>7.33</v>
          </cell>
        </row>
        <row r="8310">
          <cell r="K8310">
            <v>6.22</v>
          </cell>
          <cell r="L8310">
            <v>7.33</v>
          </cell>
        </row>
        <row r="8311">
          <cell r="K8311">
            <v>6.35</v>
          </cell>
          <cell r="L8311">
            <v>7.33</v>
          </cell>
        </row>
        <row r="8312">
          <cell r="K8312">
            <v>6.4</v>
          </cell>
          <cell r="L8312">
            <v>7.33</v>
          </cell>
        </row>
        <row r="8313">
          <cell r="G8313" t="str">
            <v>Buy</v>
          </cell>
          <cell r="I8313">
            <v>-9.886547811993518E-2</v>
          </cell>
          <cell r="J8313">
            <v>-5.7090615742754869E-2</v>
          </cell>
          <cell r="K8313">
            <v>6.17</v>
          </cell>
          <cell r="L8313">
            <v>7.33</v>
          </cell>
        </row>
        <row r="8314">
          <cell r="K8314">
            <v>6.04</v>
          </cell>
          <cell r="L8314">
            <v>6.9</v>
          </cell>
        </row>
        <row r="8315">
          <cell r="K8315">
            <v>6.07</v>
          </cell>
          <cell r="L8315">
            <v>6.9</v>
          </cell>
        </row>
        <row r="8316">
          <cell r="K8316">
            <v>6.03</v>
          </cell>
          <cell r="L8316">
            <v>6.9</v>
          </cell>
        </row>
        <row r="8317">
          <cell r="K8317">
            <v>6</v>
          </cell>
          <cell r="L8317">
            <v>6.9</v>
          </cell>
        </row>
        <row r="8318">
          <cell r="K8318">
            <v>5.71</v>
          </cell>
          <cell r="L8318">
            <v>7.05</v>
          </cell>
        </row>
        <row r="8319">
          <cell r="K8319">
            <v>5.89</v>
          </cell>
          <cell r="L8319">
            <v>7.05</v>
          </cell>
        </row>
        <row r="8320">
          <cell r="K8320">
            <v>5.56</v>
          </cell>
          <cell r="L8320">
            <v>7.05</v>
          </cell>
        </row>
        <row r="8460">
          <cell r="K8460">
            <v>118.8</v>
          </cell>
          <cell r="L8460">
            <v>124</v>
          </cell>
        </row>
        <row r="8461">
          <cell r="G8461" t="str">
            <v>Hold</v>
          </cell>
          <cell r="I8461">
            <v>-0.15396888711607493</v>
          </cell>
          <cell r="J8461">
            <v>-0.15916453203207992</v>
          </cell>
          <cell r="K8461">
            <v>125.35</v>
          </cell>
          <cell r="L8461">
            <v>130</v>
          </cell>
        </row>
        <row r="8462">
          <cell r="K8462">
            <v>132</v>
          </cell>
          <cell r="L8462">
            <v>130</v>
          </cell>
        </row>
        <row r="8463">
          <cell r="K8463">
            <v>122</v>
          </cell>
          <cell r="L8463">
            <v>130</v>
          </cell>
        </row>
        <row r="8464">
          <cell r="K8464">
            <v>111.05</v>
          </cell>
          <cell r="L8464">
            <v>109.4</v>
          </cell>
        </row>
        <row r="8465">
          <cell r="G8465" t="str">
            <v>Sell</v>
          </cell>
          <cell r="I8465">
            <v>-6.8363979255068319E-2</v>
          </cell>
          <cell r="J8465">
            <v>-3.9398354755477039E-2</v>
          </cell>
          <cell r="K8465">
            <v>106.05</v>
          </cell>
          <cell r="L8465">
            <v>100</v>
          </cell>
        </row>
        <row r="8466">
          <cell r="K8466">
            <v>96.34</v>
          </cell>
          <cell r="L8466">
            <v>100</v>
          </cell>
        </row>
        <row r="8467">
          <cell r="G8467" t="str">
            <v>Suspended</v>
          </cell>
          <cell r="I8467">
            <v>-3.6437246963562653E-2</v>
          </cell>
          <cell r="J8467">
            <v>9.0671146362608646E-4</v>
          </cell>
          <cell r="K8467">
            <v>98.8</v>
          </cell>
          <cell r="L8467">
            <v>100</v>
          </cell>
        </row>
        <row r="8468">
          <cell r="G8468" t="str">
            <v>Buy</v>
          </cell>
          <cell r="I8468">
            <v>-4.8319327731093376E-3</v>
          </cell>
          <cell r="J8468">
            <v>1.3504220406026946E-2</v>
          </cell>
          <cell r="K8468">
            <v>95.2</v>
          </cell>
          <cell r="L8468">
            <v>117</v>
          </cell>
        </row>
        <row r="8469">
          <cell r="K8469">
            <v>95.76</v>
          </cell>
          <cell r="L8469">
            <v>117</v>
          </cell>
        </row>
        <row r="8470">
          <cell r="K8470">
            <v>89.52</v>
          </cell>
          <cell r="L8470">
            <v>117</v>
          </cell>
        </row>
        <row r="8471">
          <cell r="K8471">
            <v>91.46</v>
          </cell>
          <cell r="L8471">
            <v>117</v>
          </cell>
        </row>
        <row r="8472">
          <cell r="K8472">
            <v>85.76</v>
          </cell>
          <cell r="L8472">
            <v>117</v>
          </cell>
        </row>
        <row r="8473">
          <cell r="K8473">
            <v>82.3</v>
          </cell>
          <cell r="L8473">
            <v>114</v>
          </cell>
        </row>
        <row r="8474">
          <cell r="K8474">
            <v>79.05</v>
          </cell>
          <cell r="L8474">
            <v>114</v>
          </cell>
        </row>
        <row r="8475">
          <cell r="K8475">
            <v>81.06</v>
          </cell>
          <cell r="L8475">
            <v>114</v>
          </cell>
        </row>
        <row r="8476">
          <cell r="K8476">
            <v>91.74</v>
          </cell>
          <cell r="L8476">
            <v>114</v>
          </cell>
        </row>
        <row r="10626">
          <cell r="K10626">
            <v>181.5</v>
          </cell>
          <cell r="L10626">
            <v>213</v>
          </cell>
        </row>
        <row r="10627">
          <cell r="K10627">
            <v>183</v>
          </cell>
          <cell r="L10627">
            <v>213</v>
          </cell>
        </row>
        <row r="10628">
          <cell r="K10628">
            <v>184</v>
          </cell>
          <cell r="L10628">
            <v>215</v>
          </cell>
        </row>
        <row r="10629">
          <cell r="K10629">
            <v>178.4</v>
          </cell>
          <cell r="L10629">
            <v>215</v>
          </cell>
        </row>
        <row r="10630">
          <cell r="G10630" t="str">
            <v>Sell</v>
          </cell>
          <cell r="I10630">
            <v>-0.28844457512496324</v>
          </cell>
          <cell r="J10630">
            <v>-0.25017025569449314</v>
          </cell>
          <cell r="K10630">
            <v>170.05</v>
          </cell>
          <cell r="L10630">
            <v>159.6</v>
          </cell>
        </row>
        <row r="10631">
          <cell r="K10631">
            <v>163</v>
          </cell>
          <cell r="L10631">
            <v>159.6</v>
          </cell>
        </row>
        <row r="10632">
          <cell r="K10632">
            <v>163</v>
          </cell>
          <cell r="L10632">
            <v>159.6</v>
          </cell>
        </row>
        <row r="10633">
          <cell r="K10633">
            <v>152.5</v>
          </cell>
          <cell r="L10633">
            <v>159.6</v>
          </cell>
        </row>
        <row r="10634">
          <cell r="K10634">
            <v>150.5</v>
          </cell>
          <cell r="L10634">
            <v>159.6</v>
          </cell>
        </row>
        <row r="10635">
          <cell r="K10635">
            <v>130</v>
          </cell>
          <cell r="L10635">
            <v>159.6</v>
          </cell>
        </row>
        <row r="10636">
          <cell r="G10636" t="str">
            <v>Buy</v>
          </cell>
          <cell r="I10636">
            <v>-2.9256198347107465E-2</v>
          </cell>
          <cell r="J10636">
            <v>-3.3185889222741349E-2</v>
          </cell>
          <cell r="K10636">
            <v>121</v>
          </cell>
          <cell r="L10636">
            <v>173</v>
          </cell>
        </row>
        <row r="10637">
          <cell r="K10637">
            <v>115.5</v>
          </cell>
          <cell r="L10637">
            <v>166</v>
          </cell>
        </row>
        <row r="10638">
          <cell r="K10638">
            <v>100</v>
          </cell>
          <cell r="L10638">
            <v>166</v>
          </cell>
        </row>
        <row r="10639">
          <cell r="K10639">
            <v>113.5</v>
          </cell>
          <cell r="L10639">
            <v>161.5</v>
          </cell>
        </row>
        <row r="10640">
          <cell r="K10640">
            <v>104</v>
          </cell>
          <cell r="L10640">
            <v>160.5</v>
          </cell>
        </row>
        <row r="10641">
          <cell r="K10641">
            <v>102.5</v>
          </cell>
          <cell r="L10641">
            <v>160.5</v>
          </cell>
        </row>
        <row r="10642">
          <cell r="K10642">
            <v>113</v>
          </cell>
          <cell r="L10642">
            <v>160.5</v>
          </cell>
        </row>
        <row r="10843">
          <cell r="K10843">
            <v>36.51</v>
          </cell>
          <cell r="L10843">
            <v>52.8</v>
          </cell>
        </row>
        <row r="10844">
          <cell r="K10844">
            <v>31.1</v>
          </cell>
          <cell r="L10844">
            <v>52.8</v>
          </cell>
        </row>
        <row r="10845">
          <cell r="K10845">
            <v>26.95</v>
          </cell>
          <cell r="L10845">
            <v>35</v>
          </cell>
        </row>
        <row r="10846">
          <cell r="K10846">
            <v>26.3</v>
          </cell>
          <cell r="L10846">
            <v>35</v>
          </cell>
        </row>
        <row r="10847">
          <cell r="K10847">
            <v>22.28</v>
          </cell>
          <cell r="L10847">
            <v>35</v>
          </cell>
        </row>
        <row r="10848">
          <cell r="K10848">
            <v>23.9</v>
          </cell>
          <cell r="L10848">
            <v>35</v>
          </cell>
        </row>
        <row r="10849">
          <cell r="G10849" t="str">
            <v>Hold</v>
          </cell>
          <cell r="I10849">
            <v>-0.52918287937743191</v>
          </cell>
          <cell r="J10849">
            <v>-0.47639941747225867</v>
          </cell>
          <cell r="K10849">
            <v>25.7</v>
          </cell>
          <cell r="L10849">
            <v>27.5</v>
          </cell>
        </row>
        <row r="10850">
          <cell r="K10850">
            <v>21</v>
          </cell>
          <cell r="L10850">
            <v>27.5</v>
          </cell>
        </row>
        <row r="10851">
          <cell r="K10851">
            <v>18.5</v>
          </cell>
          <cell r="L10851">
            <v>27.5</v>
          </cell>
        </row>
        <row r="10852">
          <cell r="K10852">
            <v>20.7</v>
          </cell>
          <cell r="L10852">
            <v>27.5</v>
          </cell>
        </row>
        <row r="10853">
          <cell r="K10853">
            <v>19.600000000000001</v>
          </cell>
          <cell r="L10853">
            <v>27.5</v>
          </cell>
        </row>
        <row r="10854">
          <cell r="K10854">
            <v>14.75</v>
          </cell>
          <cell r="L10854">
            <v>27.5</v>
          </cell>
        </row>
        <row r="10855">
          <cell r="K10855">
            <v>13.7</v>
          </cell>
          <cell r="L10855">
            <v>25.8</v>
          </cell>
        </row>
        <row r="10856">
          <cell r="K10856">
            <v>9.7799999999999994</v>
          </cell>
          <cell r="L10856">
            <v>25.8</v>
          </cell>
        </row>
        <row r="10857">
          <cell r="K10857">
            <v>9.9</v>
          </cell>
          <cell r="L10857">
            <v>10.8</v>
          </cell>
        </row>
        <row r="10858">
          <cell r="K10858">
            <v>10.4</v>
          </cell>
          <cell r="L10858">
            <v>10.8</v>
          </cell>
        </row>
        <row r="10991">
          <cell r="G10991" t="str">
            <v>Buy</v>
          </cell>
          <cell r="I10991">
            <v>-4.3478260869565188E-2</v>
          </cell>
          <cell r="J10991">
            <v>-2.2577827467297529E-2</v>
          </cell>
          <cell r="K10991">
            <v>103.5</v>
          </cell>
          <cell r="L10991">
            <v>145</v>
          </cell>
        </row>
        <row r="10992">
          <cell r="K10992">
            <v>110</v>
          </cell>
          <cell r="L10992">
            <v>145</v>
          </cell>
        </row>
        <row r="10993">
          <cell r="K10993">
            <v>102</v>
          </cell>
          <cell r="L10993">
            <v>145</v>
          </cell>
        </row>
        <row r="10994">
          <cell r="K10994">
            <v>99</v>
          </cell>
          <cell r="L10994">
            <v>145</v>
          </cell>
        </row>
      </sheetData>
      <sheetData sheetId="4">
        <row r="128">
          <cell r="H128" t="str">
            <v>Overweight</v>
          </cell>
          <cell r="J128">
            <v>4.4633673827481291E-2</v>
          </cell>
        </row>
        <row r="131">
          <cell r="H131" t="str">
            <v>Underweight</v>
          </cell>
          <cell r="J131">
            <v>7.7133896450801931E-2</v>
          </cell>
        </row>
        <row r="133">
          <cell r="H133" t="str">
            <v>Overweight</v>
          </cell>
          <cell r="J133">
            <v>5.2767616056873523E-2</v>
          </cell>
        </row>
        <row r="277">
          <cell r="H277" t="str">
            <v>Neutral</v>
          </cell>
          <cell r="J277">
            <v>3.9678237650224935E-2</v>
          </cell>
        </row>
        <row r="279">
          <cell r="H279" t="str">
            <v>Underweight</v>
          </cell>
          <cell r="J279">
            <v>-0.11795260718533773</v>
          </cell>
        </row>
        <row r="289">
          <cell r="H289" t="str">
            <v>Neutral</v>
          </cell>
          <cell r="J289" t="str">
            <v>-</v>
          </cell>
        </row>
        <row r="571">
          <cell r="H571" t="str">
            <v>Underweight</v>
          </cell>
          <cell r="J571">
            <v>-0.29912468474115272</v>
          </cell>
        </row>
        <row r="580">
          <cell r="H580" t="str">
            <v>Neutral</v>
          </cell>
          <cell r="J580">
            <v>-9.8519570194198991E-2</v>
          </cell>
        </row>
        <row r="7585">
          <cell r="H7585" t="str">
            <v>Neutral</v>
          </cell>
          <cell r="J7585">
            <v>-0.19887222697229978</v>
          </cell>
        </row>
        <row r="7589">
          <cell r="H7589" t="str">
            <v>Overweight</v>
          </cell>
          <cell r="J7589">
            <v>0.22001301331711076</v>
          </cell>
        </row>
        <row r="7676">
          <cell r="H7676" t="str">
            <v>Neutral</v>
          </cell>
          <cell r="J7676">
            <v>-2.5633491517036089E-2</v>
          </cell>
        </row>
        <row r="7677">
          <cell r="H7677" t="str">
            <v>Overweight</v>
          </cell>
          <cell r="J7677">
            <v>4.3874806002374811E-2</v>
          </cell>
        </row>
        <row r="7680">
          <cell r="H7680" t="str">
            <v>Underweight</v>
          </cell>
          <cell r="J7680">
            <v>-7.5694069898272098E-2</v>
          </cell>
        </row>
        <row r="7683">
          <cell r="H7683" t="str">
            <v>Overweight</v>
          </cell>
          <cell r="J7683">
            <v>-9.6704059397252129E-2</v>
          </cell>
        </row>
        <row r="7835">
          <cell r="H7835" t="str">
            <v>Overweight</v>
          </cell>
          <cell r="J7835">
            <v>-6.9863019809284221E-2</v>
          </cell>
        </row>
        <row r="7838">
          <cell r="H7838" t="str">
            <v>Neutral</v>
          </cell>
          <cell r="J7838">
            <v>-2.0563302071748613E-2</v>
          </cell>
        </row>
        <row r="7908">
          <cell r="H7908" t="str">
            <v>Overweight</v>
          </cell>
          <cell r="J7908">
            <v>-6.7406014368814882E-3</v>
          </cell>
        </row>
        <row r="8150">
          <cell r="H8150" t="str">
            <v>Overweight</v>
          </cell>
          <cell r="J8150">
            <v>0.20658975646535604</v>
          </cell>
        </row>
        <row r="8309">
          <cell r="H8309" t="str">
            <v>Overweight</v>
          </cell>
          <cell r="J8309">
            <v>-5.7090615742754869E-2</v>
          </cell>
        </row>
        <row r="8457">
          <cell r="H8457" t="str">
            <v>Neutral</v>
          </cell>
          <cell r="J8457">
            <v>-8.490452032817275E-2</v>
          </cell>
        </row>
        <row r="8460">
          <cell r="H8460" t="str">
            <v>Underweight</v>
          </cell>
          <cell r="J8460">
            <v>-0.11735119246836001</v>
          </cell>
        </row>
        <row r="8463">
          <cell r="H8463" t="str">
            <v>Suspended</v>
          </cell>
          <cell r="J8463">
            <v>9.0671146362608646E-4</v>
          </cell>
        </row>
        <row r="8464">
          <cell r="H8464" t="str">
            <v>Overweight</v>
          </cell>
          <cell r="J8464">
            <v>1.3504220406026946E-2</v>
          </cell>
        </row>
        <row r="10625">
          <cell r="H10625" t="str">
            <v>Underweight</v>
          </cell>
          <cell r="J10625">
            <v>-0.25017025569449314</v>
          </cell>
        </row>
        <row r="10631">
          <cell r="H10631" t="str">
            <v>Neutral</v>
          </cell>
          <cell r="J10631">
            <v>-3.3185889222741349E-2</v>
          </cell>
        </row>
        <row r="10844">
          <cell r="H10844" t="str">
            <v>Underweight</v>
          </cell>
          <cell r="J10844">
            <v>-0.47639941747225867</v>
          </cell>
        </row>
        <row r="10986">
          <cell r="H10986" t="str">
            <v>Overweight</v>
          </cell>
          <cell r="J10986">
            <v>-2.2577827467297529E-2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1Q"/>
      <sheetName val="Monthly"/>
      <sheetName val="Daily"/>
      <sheetName val="Daily Key Data"/>
      <sheetName val="Index daily"/>
      <sheetName val="Terminy"/>
      <sheetName val="2008"/>
      <sheetName val="EPS"/>
      <sheetName val="AGCO"/>
      <sheetName val="agco -alex"/>
      <sheetName val="fundamentals"/>
      <sheetName val="Alianz"/>
      <sheetName val="AIG"/>
      <sheetName val="Banks"/>
      <sheetName val="CUFormA"/>
      <sheetName val="CUFormB"/>
      <sheetName val="INGNN"/>
      <sheetName val="Skarbiec"/>
      <sheetName val="Tabelle1"/>
      <sheetName val="CSAM"/>
      <sheetName val="TabelaDaily"/>
      <sheetName val="PEandROE"/>
      <sheetName val="Bloomberg"/>
      <sheetName val="Free-float"/>
      <sheetName val="thing"/>
      <sheetName val="Kursy dai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2">
    <tabColor rgb="FFCCFFFF"/>
  </sheetPr>
  <dimension ref="A1:L22"/>
  <sheetViews>
    <sheetView workbookViewId="0"/>
  </sheetViews>
  <sheetFormatPr defaultRowHeight="12.75" x14ac:dyDescent="0.2"/>
  <cols>
    <col min="1" max="1" width="15.7109375" customWidth="1"/>
    <col min="2" max="2" width="17.285156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  <c r="L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11</v>
      </c>
      <c r="B3" s="5"/>
      <c r="C3" s="5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11" t="s">
        <v>16</v>
      </c>
      <c r="B4" s="11" t="s">
        <v>61</v>
      </c>
      <c r="C4" s="11" t="s">
        <v>13</v>
      </c>
      <c r="D4" s="9" t="s">
        <v>12</v>
      </c>
      <c r="E4" s="9" t="s">
        <v>18</v>
      </c>
      <c r="F4" s="9" t="s">
        <v>19</v>
      </c>
      <c r="G4" s="9" t="s">
        <v>17</v>
      </c>
      <c r="H4" s="10" t="str">
        <f>IF([1]Absolute!I567="","-",IF($B5="","-",[1]Absolute!I567))</f>
        <v>-</v>
      </c>
      <c r="I4" s="10" t="str">
        <f>IF([1]Absolute!J567="","-",IF($B5="","-",[1]Absolute!J567))</f>
        <v>-</v>
      </c>
      <c r="J4" s="13">
        <f>[1]Absolute!K567</f>
        <v>68.14</v>
      </c>
      <c r="K4" s="14">
        <f>[1]Absolute!L567</f>
        <v>80</v>
      </c>
      <c r="L4" s="11" t="s">
        <v>13</v>
      </c>
    </row>
    <row r="5" spans="1:12" x14ac:dyDescent="0.2">
      <c r="A5" s="11" t="s">
        <v>16</v>
      </c>
      <c r="B5" s="11" t="str">
        <f>IF([1]Absolute!G568="","-",[1]Absolute!G568)</f>
        <v>-</v>
      </c>
      <c r="C5" s="11" t="s">
        <v>13</v>
      </c>
      <c r="D5" s="9" t="s">
        <v>12</v>
      </c>
      <c r="E5" s="9" t="s">
        <v>20</v>
      </c>
      <c r="F5" s="9" t="s">
        <v>21</v>
      </c>
      <c r="G5" s="9" t="s">
        <v>12</v>
      </c>
      <c r="H5" s="10" t="str">
        <f>IF([1]Absolute!I568="","-",IF($B6="","-",[1]Absolute!I568))</f>
        <v>-</v>
      </c>
      <c r="I5" s="10" t="str">
        <f>IF([1]Absolute!J568="","-",IF($B6="","-",[1]Absolute!J568))</f>
        <v>-</v>
      </c>
      <c r="J5" s="13">
        <f>[1]Absolute!K568</f>
        <v>74.239999999999995</v>
      </c>
      <c r="K5" s="14">
        <f>[1]Absolute!L568</f>
        <v>80</v>
      </c>
      <c r="L5" s="11" t="str">
        <f t="shared" ref="L5:L17" si="0">IF(K5&gt;K4,"↑",IF(K5=K4,"→","↓"))</f>
        <v>→</v>
      </c>
    </row>
    <row r="6" spans="1:12" x14ac:dyDescent="0.2">
      <c r="A6" s="11" t="s">
        <v>16</v>
      </c>
      <c r="B6" s="11" t="str">
        <f>IF([1]Absolute!G569="","-",[1]Absolute!G569)</f>
        <v>-</v>
      </c>
      <c r="C6" s="11" t="s">
        <v>13</v>
      </c>
      <c r="D6" s="9" t="s">
        <v>12</v>
      </c>
      <c r="E6" s="9" t="s">
        <v>22</v>
      </c>
      <c r="F6" s="9" t="s">
        <v>23</v>
      </c>
      <c r="G6" s="9" t="s">
        <v>12</v>
      </c>
      <c r="H6" s="10" t="str">
        <f>IF([1]Absolute!I569="","-",IF($B7="","-",[1]Absolute!I569))</f>
        <v>-</v>
      </c>
      <c r="I6" s="10" t="str">
        <f>IF([1]Absolute!J569="","-",IF($B7="","-",[1]Absolute!J569))</f>
        <v>-</v>
      </c>
      <c r="J6" s="13">
        <f>[1]Absolute!K569</f>
        <v>73</v>
      </c>
      <c r="K6" s="14">
        <f>[1]Absolute!L569</f>
        <v>85</v>
      </c>
      <c r="L6" s="11" t="str">
        <f t="shared" si="0"/>
        <v>↑</v>
      </c>
    </row>
    <row r="7" spans="1:12" x14ac:dyDescent="0.2">
      <c r="A7" s="11" t="s">
        <v>16</v>
      </c>
      <c r="B7" s="11" t="str">
        <f>IF([1]Absolute!G570="","-",[1]Absolute!G570)</f>
        <v>-</v>
      </c>
      <c r="C7" s="11" t="s">
        <v>13</v>
      </c>
      <c r="D7" s="9" t="s">
        <v>12</v>
      </c>
      <c r="E7" s="9" t="s">
        <v>24</v>
      </c>
      <c r="F7" s="9" t="s">
        <v>25</v>
      </c>
      <c r="G7" s="9" t="s">
        <v>12</v>
      </c>
      <c r="H7" s="10" t="str">
        <f>IF([1]Absolute!I570="","-",IF($B8="","-",[1]Absolute!I570))</f>
        <v>-</v>
      </c>
      <c r="I7" s="10" t="str">
        <f>IF([1]Absolute!J570="","-",IF($B8="","-",[1]Absolute!J570))</f>
        <v>-</v>
      </c>
      <c r="J7" s="13">
        <f>[1]Absolute!K570</f>
        <v>70</v>
      </c>
      <c r="K7" s="14">
        <f>[1]Absolute!L570</f>
        <v>85</v>
      </c>
      <c r="L7" s="11" t="str">
        <f t="shared" si="0"/>
        <v>→</v>
      </c>
    </row>
    <row r="8" spans="1:12" x14ac:dyDescent="0.2">
      <c r="A8" s="11" t="s">
        <v>16</v>
      </c>
      <c r="B8" s="11" t="str">
        <f>IF([1]Absolute!G571="","-",[1]Absolute!G571)</f>
        <v>Sell</v>
      </c>
      <c r="C8" s="11" t="s">
        <v>14</v>
      </c>
      <c r="D8" s="9" t="s">
        <v>17</v>
      </c>
      <c r="E8" s="9" t="s">
        <v>12</v>
      </c>
      <c r="F8" s="9" t="s">
        <v>26</v>
      </c>
      <c r="G8" s="9" t="s">
        <v>27</v>
      </c>
      <c r="H8" s="10">
        <f>IF([1]Absolute!I571="","-",IF($B9="","-",[1]Absolute!I571))</f>
        <v>-0.36666666666666659</v>
      </c>
      <c r="I8" s="10">
        <f>IF([1]Absolute!J571="","-",IF($B9="","-",[1]Absolute!J571))</f>
        <v>-0.29912468474115272</v>
      </c>
      <c r="J8" s="13">
        <f>[1]Absolute!K571</f>
        <v>69.599999999999994</v>
      </c>
      <c r="K8" s="14">
        <f>[1]Absolute!L571</f>
        <v>50</v>
      </c>
      <c r="L8" s="11" t="str">
        <f t="shared" si="0"/>
        <v>↓</v>
      </c>
    </row>
    <row r="9" spans="1:12" x14ac:dyDescent="0.2">
      <c r="A9" s="11" t="s">
        <v>16</v>
      </c>
      <c r="B9" s="11" t="str">
        <f>IF([1]Absolute!G572="","-",[1]Absolute!G572)</f>
        <v>-</v>
      </c>
      <c r="C9" s="11" t="s">
        <v>13</v>
      </c>
      <c r="D9" s="9" t="s">
        <v>12</v>
      </c>
      <c r="E9" s="9" t="s">
        <v>28</v>
      </c>
      <c r="F9" s="9" t="s">
        <v>29</v>
      </c>
      <c r="G9" s="9" t="s">
        <v>12</v>
      </c>
      <c r="H9" s="10" t="str">
        <f>IF([1]Absolute!I572="","-",IF($B10="","-",[1]Absolute!I572))</f>
        <v>-</v>
      </c>
      <c r="I9" s="10" t="str">
        <f>IF([1]Absolute!J572="","-",IF($B10="","-",[1]Absolute!J572))</f>
        <v>-</v>
      </c>
      <c r="J9" s="13">
        <f>[1]Absolute!K572</f>
        <v>71.849999999999994</v>
      </c>
      <c r="K9" s="14">
        <f>[1]Absolute!L572</f>
        <v>50</v>
      </c>
      <c r="L9" s="11" t="str">
        <f t="shared" si="0"/>
        <v>→</v>
      </c>
    </row>
    <row r="10" spans="1:12" x14ac:dyDescent="0.2">
      <c r="A10" s="11" t="s">
        <v>16</v>
      </c>
      <c r="B10" s="11" t="str">
        <f>IF([1]Absolute!G573="","-",[1]Absolute!G573)</f>
        <v>-</v>
      </c>
      <c r="C10" s="11" t="s">
        <v>13</v>
      </c>
      <c r="D10" s="9" t="s">
        <v>12</v>
      </c>
      <c r="E10" s="9" t="s">
        <v>30</v>
      </c>
      <c r="F10" s="9" t="s">
        <v>31</v>
      </c>
      <c r="G10" s="9" t="s">
        <v>12</v>
      </c>
      <c r="H10" s="10" t="str">
        <f>IF([1]Absolute!I573="","-",IF($B11="","-",[1]Absolute!I573))</f>
        <v>-</v>
      </c>
      <c r="I10" s="10" t="str">
        <f>IF([1]Absolute!J573="","-",IF($B11="","-",[1]Absolute!J573))</f>
        <v>-</v>
      </c>
      <c r="J10" s="13">
        <f>[1]Absolute!K573</f>
        <v>75.349999999999994</v>
      </c>
      <c r="K10" s="14">
        <f>[1]Absolute!L573</f>
        <v>50</v>
      </c>
      <c r="L10" s="11" t="str">
        <f t="shared" si="0"/>
        <v>→</v>
      </c>
    </row>
    <row r="11" spans="1:12" x14ac:dyDescent="0.2">
      <c r="A11" s="11" t="s">
        <v>16</v>
      </c>
      <c r="B11" s="11" t="str">
        <f>IF([1]Absolute!G574="","-",[1]Absolute!G574)</f>
        <v>-</v>
      </c>
      <c r="C11" s="11" t="s">
        <v>13</v>
      </c>
      <c r="D11" s="9" t="s">
        <v>12</v>
      </c>
      <c r="E11" s="9" t="s">
        <v>32</v>
      </c>
      <c r="F11" s="9" t="s">
        <v>33</v>
      </c>
      <c r="G11" s="9" t="s">
        <v>12</v>
      </c>
      <c r="H11" s="10" t="str">
        <f>IF([1]Absolute!I574="","-",IF($B12="","-",[1]Absolute!I574))</f>
        <v>-</v>
      </c>
      <c r="I11" s="10" t="str">
        <f>IF([1]Absolute!J574="","-",IF($B12="","-",[1]Absolute!J574))</f>
        <v>-</v>
      </c>
      <c r="J11" s="13">
        <f>[1]Absolute!K574</f>
        <v>63.85</v>
      </c>
      <c r="K11" s="14">
        <f>[1]Absolute!L574</f>
        <v>50</v>
      </c>
      <c r="L11" s="11" t="str">
        <f t="shared" si="0"/>
        <v>→</v>
      </c>
    </row>
    <row r="12" spans="1:12" x14ac:dyDescent="0.2">
      <c r="A12" s="11" t="s">
        <v>16</v>
      </c>
      <c r="B12" s="11" t="str">
        <f>IF([1]Absolute!G575="","-",[1]Absolute!G575)</f>
        <v>-</v>
      </c>
      <c r="C12" s="11" t="s">
        <v>13</v>
      </c>
      <c r="D12" s="9" t="s">
        <v>12</v>
      </c>
      <c r="E12" s="9" t="s">
        <v>34</v>
      </c>
      <c r="F12" s="9" t="s">
        <v>35</v>
      </c>
      <c r="G12" s="9" t="s">
        <v>12</v>
      </c>
      <c r="H12" s="10" t="str">
        <f>IF([1]Absolute!I575="","-",IF($B13="","-",[1]Absolute!I575))</f>
        <v>-</v>
      </c>
      <c r="I12" s="10" t="str">
        <f>IF([1]Absolute!J575="","-",IF($B13="","-",[1]Absolute!J575))</f>
        <v>-</v>
      </c>
      <c r="J12" s="13">
        <f>[1]Absolute!K575</f>
        <v>62</v>
      </c>
      <c r="K12" s="14">
        <f>[1]Absolute!L575</f>
        <v>50</v>
      </c>
      <c r="L12" s="11" t="str">
        <f t="shared" si="0"/>
        <v>→</v>
      </c>
    </row>
    <row r="13" spans="1:12" x14ac:dyDescent="0.2">
      <c r="A13" s="11" t="s">
        <v>16</v>
      </c>
      <c r="B13" s="11" t="str">
        <f>IF([1]Absolute!G576="","-",[1]Absolute!G576)</f>
        <v>-</v>
      </c>
      <c r="C13" s="11" t="s">
        <v>13</v>
      </c>
      <c r="D13" s="9" t="s">
        <v>12</v>
      </c>
      <c r="E13" s="9" t="s">
        <v>36</v>
      </c>
      <c r="F13" s="9" t="s">
        <v>37</v>
      </c>
      <c r="G13" s="9" t="s">
        <v>12</v>
      </c>
      <c r="H13" s="10" t="str">
        <f>IF([1]Absolute!I576="","-",IF($B14="","-",[1]Absolute!I576))</f>
        <v>-</v>
      </c>
      <c r="I13" s="10" t="str">
        <f>IF([1]Absolute!J576="","-",IF($B14="","-",[1]Absolute!J576))</f>
        <v>-</v>
      </c>
      <c r="J13" s="13">
        <f>[1]Absolute!K576</f>
        <v>56.9</v>
      </c>
      <c r="K13" s="14">
        <f>[1]Absolute!L576</f>
        <v>50</v>
      </c>
      <c r="L13" s="11" t="str">
        <f t="shared" si="0"/>
        <v>→</v>
      </c>
    </row>
    <row r="14" spans="1:12" x14ac:dyDescent="0.2">
      <c r="A14" s="11" t="s">
        <v>16</v>
      </c>
      <c r="B14" s="11" t="str">
        <f>IF([1]Absolute!G577="","-",[1]Absolute!G577)</f>
        <v>-</v>
      </c>
      <c r="C14" s="11" t="s">
        <v>13</v>
      </c>
      <c r="D14" s="9" t="s">
        <v>12</v>
      </c>
      <c r="E14" s="9" t="s">
        <v>38</v>
      </c>
      <c r="F14" s="9" t="s">
        <v>39</v>
      </c>
      <c r="G14" s="9" t="s">
        <v>12</v>
      </c>
      <c r="H14" s="10" t="str">
        <f>IF([1]Absolute!I577="","-",IF($B15="","-",[1]Absolute!I577))</f>
        <v>-</v>
      </c>
      <c r="I14" s="10" t="str">
        <f>IF([1]Absolute!J577="","-",IF($B15="","-",[1]Absolute!J577))</f>
        <v>-</v>
      </c>
      <c r="J14" s="13">
        <f>[1]Absolute!K577</f>
        <v>54.4</v>
      </c>
      <c r="K14" s="14">
        <f>[1]Absolute!L577</f>
        <v>50</v>
      </c>
      <c r="L14" s="11" t="str">
        <f t="shared" si="0"/>
        <v>→</v>
      </c>
    </row>
    <row r="15" spans="1:12" x14ac:dyDescent="0.2">
      <c r="A15" s="11" t="s">
        <v>16</v>
      </c>
      <c r="B15" s="11" t="str">
        <f>IF([1]Absolute!G578="","-",[1]Absolute!G578)</f>
        <v>-</v>
      </c>
      <c r="C15" s="11" t="s">
        <v>13</v>
      </c>
      <c r="D15" s="9" t="s">
        <v>12</v>
      </c>
      <c r="E15" s="9" t="s">
        <v>40</v>
      </c>
      <c r="F15" s="9" t="s">
        <v>41</v>
      </c>
      <c r="G15" s="9" t="s">
        <v>12</v>
      </c>
      <c r="H15" s="10" t="str">
        <f>IF([1]Absolute!I578="","-",IF($B16="","-",[1]Absolute!I578))</f>
        <v>-</v>
      </c>
      <c r="I15" s="10" t="str">
        <f>IF([1]Absolute!J578="","-",IF($B16="","-",[1]Absolute!J578))</f>
        <v>-</v>
      </c>
      <c r="J15" s="13">
        <f>[1]Absolute!K578</f>
        <v>48.3</v>
      </c>
      <c r="K15" s="14">
        <f>[1]Absolute!L578</f>
        <v>45</v>
      </c>
      <c r="L15" s="11" t="str">
        <f t="shared" si="0"/>
        <v>↓</v>
      </c>
    </row>
    <row r="16" spans="1:12" x14ac:dyDescent="0.2">
      <c r="A16" s="11" t="s">
        <v>16</v>
      </c>
      <c r="B16" s="11" t="str">
        <f>IF([1]Absolute!G579="","-",[1]Absolute!G579)</f>
        <v>-</v>
      </c>
      <c r="C16" s="11" t="s">
        <v>13</v>
      </c>
      <c r="D16" s="9" t="s">
        <v>12</v>
      </c>
      <c r="E16" s="9" t="s">
        <v>42</v>
      </c>
      <c r="F16" s="9" t="s">
        <v>43</v>
      </c>
      <c r="G16" s="9" t="s">
        <v>12</v>
      </c>
      <c r="H16" s="10" t="str">
        <f>IF([1]Absolute!I579="","-",IF($B17="","-",[1]Absolute!I579))</f>
        <v>-</v>
      </c>
      <c r="I16" s="10" t="str">
        <f>IF([1]Absolute!J579="","-",IF($B17="","-",[1]Absolute!J579))</f>
        <v>-</v>
      </c>
      <c r="J16" s="13">
        <f>[1]Absolute!K579</f>
        <v>44.92</v>
      </c>
      <c r="K16" s="14">
        <f>[1]Absolute!L579</f>
        <v>45</v>
      </c>
      <c r="L16" s="11" t="str">
        <f t="shared" si="0"/>
        <v>→</v>
      </c>
    </row>
    <row r="17" spans="1:12" x14ac:dyDescent="0.2">
      <c r="A17" s="11" t="s">
        <v>16</v>
      </c>
      <c r="B17" s="11" t="str">
        <f>IF([1]Absolute!G580="","-",[1]Absolute!G580)</f>
        <v>Hold</v>
      </c>
      <c r="C17" s="11" t="s">
        <v>15</v>
      </c>
      <c r="D17" s="9" t="s">
        <v>27</v>
      </c>
      <c r="E17" s="9" t="s">
        <v>12</v>
      </c>
      <c r="F17" s="9" t="s">
        <v>44</v>
      </c>
      <c r="G17" s="9" t="s">
        <v>45</v>
      </c>
      <c r="H17" s="10">
        <f>IF([1]Absolute!I580="","-",IF($B18="","-",[1]Absolute!I580))</f>
        <v>-4.9455535390199645E-2</v>
      </c>
      <c r="I17" s="10">
        <f>IF([1]Absolute!J580="","-",IF($B18="","-",[1]Absolute!J580))</f>
        <v>-9.8519570194198991E-2</v>
      </c>
      <c r="J17" s="13">
        <f>[1]Absolute!K580</f>
        <v>44.08</v>
      </c>
      <c r="K17" s="14">
        <f>[1]Absolute!L580</f>
        <v>45</v>
      </c>
      <c r="L17" s="11" t="str">
        <f t="shared" si="0"/>
        <v>→</v>
      </c>
    </row>
    <row r="18" spans="1:12" x14ac:dyDescent="0.2">
      <c r="A18" s="11" t="s">
        <v>16</v>
      </c>
      <c r="B18" s="11" t="str">
        <f>IF([1]Absolute!G581="","-",[1]Absolute!G581)</f>
        <v>-</v>
      </c>
      <c r="C18" s="11" t="s">
        <v>13</v>
      </c>
      <c r="D18" s="9" t="s">
        <v>12</v>
      </c>
      <c r="E18" s="16">
        <v>43297</v>
      </c>
      <c r="F18" s="16">
        <v>43298</v>
      </c>
      <c r="G18" s="9" t="s">
        <v>12</v>
      </c>
      <c r="H18" s="10" t="str">
        <f>IF([1]Absolute!I581="","-",IF($B19="","-",[1]Absolute!I581))</f>
        <v>-</v>
      </c>
      <c r="I18" s="10" t="str">
        <f>IF([1]Absolute!J581="","-",IF($B19="","-",[1]Absolute!J581))</f>
        <v>-</v>
      </c>
      <c r="J18" s="13">
        <f>[1]Absolute!K581</f>
        <v>42.62</v>
      </c>
      <c r="K18" s="14">
        <f>[1]Absolute!L581</f>
        <v>45</v>
      </c>
      <c r="L18" s="11" t="str">
        <f>IF(K18&gt;K17,"↑",IF(K18=K17,"→","↓"))</f>
        <v>→</v>
      </c>
    </row>
    <row r="19" spans="1:12" x14ac:dyDescent="0.2">
      <c r="A19" s="11" t="s">
        <v>16</v>
      </c>
      <c r="B19" s="11" t="str">
        <f>IF([1]Absolute!G582="","-",[1]Absolute!G582)</f>
        <v>-</v>
      </c>
      <c r="C19" s="11" t="s">
        <v>13</v>
      </c>
      <c r="D19" s="9" t="s">
        <v>12</v>
      </c>
      <c r="E19" s="9" t="s">
        <v>46</v>
      </c>
      <c r="F19" s="9" t="s">
        <v>47</v>
      </c>
      <c r="G19" s="9" t="s">
        <v>12</v>
      </c>
      <c r="H19" s="10" t="str">
        <f>IF([1]Absolute!I582="","-",IF($B21="","-",[1]Absolute!I582))</f>
        <v>-</v>
      </c>
      <c r="I19" s="10" t="str">
        <f>IF([1]Absolute!J582="","-",IF($B21="","-",[1]Absolute!J582))</f>
        <v>-</v>
      </c>
      <c r="J19" s="13">
        <f>[1]Absolute!K582</f>
        <v>41.26</v>
      </c>
      <c r="K19" s="14">
        <f>[1]Absolute!L582</f>
        <v>43.75</v>
      </c>
      <c r="L19" s="11" t="str">
        <f>IF(K19&gt;K18,"↑",IF(K19=K18,"→","↓"))</f>
        <v>↓</v>
      </c>
    </row>
    <row r="20" spans="1:12" x14ac:dyDescent="0.2">
      <c r="A20" s="11" t="s">
        <v>16</v>
      </c>
      <c r="B20" s="11" t="str">
        <f>IF([1]Absolute!G583="","-",[1]Absolute!G583)</f>
        <v>-</v>
      </c>
      <c r="C20" s="11" t="s">
        <v>13</v>
      </c>
      <c r="D20" s="9" t="s">
        <v>12</v>
      </c>
      <c r="E20" s="9" t="s">
        <v>48</v>
      </c>
      <c r="F20" s="9" t="s">
        <v>49</v>
      </c>
      <c r="G20" s="9" t="s">
        <v>12</v>
      </c>
      <c r="H20" s="10" t="str">
        <f>IF([1]Absolute!I583="","-",IF($B22="","-",[1]Absolute!I583))</f>
        <v>-</v>
      </c>
      <c r="I20" s="10" t="str">
        <f>IF([1]Absolute!J583="","-",IF($B22="","-",[1]Absolute!J583))</f>
        <v>-</v>
      </c>
      <c r="J20" s="13">
        <f>[1]Absolute!K583</f>
        <v>41.9</v>
      </c>
      <c r="K20" s="14">
        <f>[1]Absolute!L583</f>
        <v>43.75</v>
      </c>
      <c r="L20" s="11" t="str">
        <f>IF(K20&gt;K19,"↑",IF(K20=K19,"→","↓"))</f>
        <v>→</v>
      </c>
    </row>
    <row r="21" spans="1:12" x14ac:dyDescent="0.2">
      <c r="D21" s="17"/>
      <c r="E21" s="7"/>
      <c r="F21" s="7"/>
      <c r="G21" s="7"/>
      <c r="H21" s="18"/>
      <c r="I21" s="18"/>
      <c r="J21" s="19"/>
      <c r="K21" s="20"/>
      <c r="L21" s="7"/>
    </row>
    <row r="22" spans="1:12" x14ac:dyDescent="0.2">
      <c r="D22" s="17"/>
      <c r="E22" s="7"/>
      <c r="F22" s="7"/>
      <c r="G22" s="7"/>
      <c r="H22" s="18"/>
      <c r="I22" s="18"/>
      <c r="J22" s="19"/>
      <c r="K22" s="20"/>
      <c r="L22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3">
    <tabColor rgb="FFCCFFFF"/>
  </sheetPr>
  <dimension ref="A1:I19"/>
  <sheetViews>
    <sheetView topLeftCell="A63" workbookViewId="0">
      <selection activeCell="A20" sqref="A20:XFD57"/>
    </sheetView>
  </sheetViews>
  <sheetFormatPr defaultRowHeight="12.75" x14ac:dyDescent="0.2"/>
  <cols>
    <col min="1" max="1" width="15.7109375" style="32" customWidth="1"/>
    <col min="2" max="2" width="25.5703125" style="32" bestFit="1" customWidth="1"/>
    <col min="3" max="3" width="3.42578125" style="32" bestFit="1" customWidth="1"/>
    <col min="4" max="4" width="10.140625" style="33" bestFit="1" customWidth="1"/>
    <col min="5" max="5" width="15.7109375" style="33" bestFit="1" customWidth="1"/>
    <col min="6" max="6" width="15.7109375" style="33" customWidth="1"/>
    <col min="7" max="7" width="22.28515625" style="33" bestFit="1" customWidth="1"/>
    <col min="8" max="8" width="23.5703125" style="32" bestFit="1" customWidth="1"/>
    <col min="9" max="9" width="20.85546875" style="32" bestFit="1" customWidth="1"/>
    <col min="10" max="16384" width="9.140625" style="32"/>
  </cols>
  <sheetData>
    <row r="1" spans="1:9" x14ac:dyDescent="0.2">
      <c r="A1" s="31" t="s">
        <v>51</v>
      </c>
      <c r="B1" s="31"/>
      <c r="C1" s="51"/>
      <c r="D1" s="51"/>
      <c r="E1" s="51"/>
      <c r="F1" s="51"/>
      <c r="G1" s="51"/>
      <c r="H1" s="31"/>
      <c r="I1" s="51"/>
    </row>
    <row r="2" spans="1:9" x14ac:dyDescent="0.2">
      <c r="A2" s="35" t="s">
        <v>1</v>
      </c>
      <c r="B2" s="35" t="s">
        <v>52</v>
      </c>
      <c r="C2" s="36"/>
      <c r="D2" s="36" t="s">
        <v>3</v>
      </c>
      <c r="E2" s="36" t="s">
        <v>4</v>
      </c>
      <c r="F2" s="36" t="s">
        <v>5</v>
      </c>
      <c r="G2" s="36" t="s">
        <v>6</v>
      </c>
      <c r="H2" s="35" t="s">
        <v>9</v>
      </c>
      <c r="I2" s="36" t="s">
        <v>8</v>
      </c>
    </row>
    <row r="3" spans="1:9" x14ac:dyDescent="0.2">
      <c r="A3" s="38" t="s">
        <v>75</v>
      </c>
      <c r="B3" s="38"/>
      <c r="C3" s="39"/>
      <c r="D3" s="39"/>
      <c r="E3" s="39"/>
      <c r="F3" s="39"/>
      <c r="G3" s="39"/>
      <c r="H3" s="38"/>
      <c r="I3" s="39"/>
    </row>
    <row r="4" spans="1:9" x14ac:dyDescent="0.2">
      <c r="A4" s="41" t="str">
        <f>Bogdanka!A4</f>
        <v>Łukasz Prokopiuk</v>
      </c>
      <c r="B4" s="41" t="s">
        <v>74</v>
      </c>
      <c r="C4" s="44" t="s">
        <v>13</v>
      </c>
      <c r="D4" s="54" t="s">
        <v>12</v>
      </c>
      <c r="E4" s="54" t="s">
        <v>18</v>
      </c>
      <c r="F4" s="52" t="s">
        <v>19</v>
      </c>
      <c r="G4" s="54" t="s">
        <v>65</v>
      </c>
      <c r="H4" s="53">
        <f>+Bogdanka!J4</f>
        <v>76.98</v>
      </c>
      <c r="I4" s="28" t="str">
        <f>IF([1]Relative!J7580="","-",[1]Relative!J7580)</f>
        <v>-</v>
      </c>
    </row>
    <row r="5" spans="1:9" x14ac:dyDescent="0.2">
      <c r="A5" s="41" t="str">
        <f>Bogdanka!A5</f>
        <v>Łukasz Prokopiuk</v>
      </c>
      <c r="B5" s="41" t="str">
        <f>IF([1]Relative!H7581="","-",[1]Relative!H7581)</f>
        <v>-</v>
      </c>
      <c r="C5" s="44" t="s">
        <v>13</v>
      </c>
      <c r="D5" s="54" t="s">
        <v>12</v>
      </c>
      <c r="E5" s="54" t="s">
        <v>20</v>
      </c>
      <c r="F5" s="52" t="s">
        <v>21</v>
      </c>
      <c r="G5" s="54" t="s">
        <v>12</v>
      </c>
      <c r="H5" s="53">
        <f>+Bogdanka!J5</f>
        <v>74.37</v>
      </c>
      <c r="I5" s="28" t="str">
        <f>IF([1]Relative!J7581="","-",[1]Relative!J7581)</f>
        <v>-</v>
      </c>
    </row>
    <row r="6" spans="1:9" x14ac:dyDescent="0.2">
      <c r="A6" s="41" t="str">
        <f>Bogdanka!A6</f>
        <v>Łukasz Prokopiuk</v>
      </c>
      <c r="B6" s="41" t="str">
        <f>IF([1]Relative!H7582="","-",[1]Relative!H7582)</f>
        <v>-</v>
      </c>
      <c r="C6" s="44" t="s">
        <v>13</v>
      </c>
      <c r="D6" s="54" t="s">
        <v>12</v>
      </c>
      <c r="E6" s="54" t="s">
        <v>24</v>
      </c>
      <c r="F6" s="52" t="s">
        <v>25</v>
      </c>
      <c r="G6" s="54" t="s">
        <v>12</v>
      </c>
      <c r="H6" s="53">
        <f>+Bogdanka!J6</f>
        <v>66.8</v>
      </c>
      <c r="I6" s="28" t="str">
        <f>IF([1]Relative!J7582="","-",[1]Relative!J7582)</f>
        <v>-</v>
      </c>
    </row>
    <row r="7" spans="1:9" x14ac:dyDescent="0.2">
      <c r="A7" s="41" t="str">
        <f>Bogdanka!A7</f>
        <v>Łukasz Prokopiuk</v>
      </c>
      <c r="B7" s="41" t="str">
        <f>IF([1]Relative!H7583="","-",[1]Relative!H7583)</f>
        <v>-</v>
      </c>
      <c r="C7" s="44" t="s">
        <v>13</v>
      </c>
      <c r="D7" s="54" t="s">
        <v>12</v>
      </c>
      <c r="E7" s="54" t="s">
        <v>17</v>
      </c>
      <c r="F7" s="52" t="s">
        <v>26</v>
      </c>
      <c r="G7" s="54" t="s">
        <v>12</v>
      </c>
      <c r="H7" s="53">
        <f>+Bogdanka!J7</f>
        <v>66.8</v>
      </c>
      <c r="I7" s="28" t="str">
        <f>IF([1]Relative!J7583="","-",[1]Relative!J7583)</f>
        <v>-</v>
      </c>
    </row>
    <row r="8" spans="1:9" x14ac:dyDescent="0.2">
      <c r="A8" s="41" t="str">
        <f>Bogdanka!A8</f>
        <v>Łukasz Prokopiuk</v>
      </c>
      <c r="B8" s="41" t="str">
        <f>IF([1]Relative!H7584="","-",[1]Relative!H7584)</f>
        <v>-</v>
      </c>
      <c r="C8" s="44" t="s">
        <v>13</v>
      </c>
      <c r="D8" s="54" t="s">
        <v>12</v>
      </c>
      <c r="E8" s="63" t="s">
        <v>28</v>
      </c>
      <c r="F8" s="64" t="s">
        <v>29</v>
      </c>
      <c r="G8" s="54" t="s">
        <v>12</v>
      </c>
      <c r="H8" s="53">
        <f>+Bogdanka!J8</f>
        <v>69.599999999999994</v>
      </c>
      <c r="I8" s="28" t="str">
        <f>IF([1]Relative!J7584="","-",[1]Relative!J7584)</f>
        <v>-</v>
      </c>
    </row>
    <row r="9" spans="1:9" x14ac:dyDescent="0.2">
      <c r="A9" s="41" t="str">
        <f>Bogdanka!A9</f>
        <v>Łukasz Prokopiuk</v>
      </c>
      <c r="B9" s="41" t="str">
        <f>IF([1]Relative!H7585="","-",[1]Relative!H7585)</f>
        <v>Neutral</v>
      </c>
      <c r="C9" s="44" t="s">
        <v>14</v>
      </c>
      <c r="D9" s="54" t="s">
        <v>65</v>
      </c>
      <c r="E9" s="63" t="s">
        <v>12</v>
      </c>
      <c r="F9" s="64" t="s">
        <v>68</v>
      </c>
      <c r="G9" s="54" t="s">
        <v>37</v>
      </c>
      <c r="H9" s="53">
        <f>+Bogdanka!J9</f>
        <v>68.5</v>
      </c>
      <c r="I9" s="28">
        <f>IF([1]Relative!J7585="","-",[1]Relative!J7585)</f>
        <v>-0.19887222697229978</v>
      </c>
    </row>
    <row r="10" spans="1:9" x14ac:dyDescent="0.2">
      <c r="A10" s="41" t="str">
        <f>Bogdanka!A10</f>
        <v>Łukasz Prokopiuk</v>
      </c>
      <c r="B10" s="41" t="str">
        <f>IF([1]Relative!H7586="","-",[1]Relative!H7586)</f>
        <v>-</v>
      </c>
      <c r="C10" s="44" t="s">
        <v>13</v>
      </c>
      <c r="D10" s="54" t="s">
        <v>12</v>
      </c>
      <c r="E10" s="63" t="s">
        <v>32</v>
      </c>
      <c r="F10" s="64" t="s">
        <v>33</v>
      </c>
      <c r="G10" s="54" t="s">
        <v>12</v>
      </c>
      <c r="H10" s="53">
        <f>+Bogdanka!J10</f>
        <v>64.099999999999994</v>
      </c>
      <c r="I10" s="28" t="str">
        <f>IF([1]Relative!J7586="","-",[1]Relative!J7586)</f>
        <v>-</v>
      </c>
    </row>
    <row r="11" spans="1:9" x14ac:dyDescent="0.2">
      <c r="A11" s="41" t="str">
        <f>Bogdanka!A11</f>
        <v>Łukasz Prokopiuk</v>
      </c>
      <c r="B11" s="41" t="str">
        <f>IF([1]Relative!H7587="","-",[1]Relative!H7587)</f>
        <v>-</v>
      </c>
      <c r="C11" s="44" t="s">
        <v>13</v>
      </c>
      <c r="D11" s="54" t="s">
        <v>12</v>
      </c>
      <c r="E11" s="63" t="s">
        <v>34</v>
      </c>
      <c r="F11" s="64" t="s">
        <v>35</v>
      </c>
      <c r="G11" s="54" t="s">
        <v>12</v>
      </c>
      <c r="H11" s="53">
        <f>+Bogdanka!J11</f>
        <v>58.1</v>
      </c>
      <c r="I11" s="28" t="str">
        <f>IF([1]Relative!J7587="","-",[1]Relative!J7587)</f>
        <v>-</v>
      </c>
    </row>
    <row r="12" spans="1:9" x14ac:dyDescent="0.2">
      <c r="A12" s="41" t="str">
        <f>Bogdanka!A12</f>
        <v>Łukasz Prokopiuk</v>
      </c>
      <c r="B12" s="41" t="str">
        <f>IF([1]Relative!H7588="","-",[1]Relative!H7588)</f>
        <v>-</v>
      </c>
      <c r="C12" s="44" t="s">
        <v>13</v>
      </c>
      <c r="D12" s="54" t="s">
        <v>12</v>
      </c>
      <c r="E12" s="63" t="s">
        <v>36</v>
      </c>
      <c r="F12" s="64" t="s">
        <v>37</v>
      </c>
      <c r="G12" s="54" t="s">
        <v>12</v>
      </c>
      <c r="H12" s="53">
        <f>+Bogdanka!J12</f>
        <v>50.5</v>
      </c>
      <c r="I12" s="28" t="str">
        <f>IF([1]Relative!J7588="","-",[1]Relative!J7588)</f>
        <v>-</v>
      </c>
    </row>
    <row r="13" spans="1:9" x14ac:dyDescent="0.2">
      <c r="A13" s="41" t="str">
        <f>Bogdanka!A13</f>
        <v>Łukasz Prokopiuk</v>
      </c>
      <c r="B13" s="41" t="str">
        <f>IF([1]Relative!H7589="","-",[1]Relative!H7589)</f>
        <v>Overweight</v>
      </c>
      <c r="C13" s="44" t="s">
        <v>15</v>
      </c>
      <c r="D13" s="54" t="s">
        <v>37</v>
      </c>
      <c r="E13" s="63" t="s">
        <v>12</v>
      </c>
      <c r="F13" s="64" t="s">
        <v>76</v>
      </c>
      <c r="G13" s="54" t="s">
        <v>77</v>
      </c>
      <c r="H13" s="53">
        <f>+Bogdanka!J13</f>
        <v>49.6</v>
      </c>
      <c r="I13" s="28">
        <f>IF([1]Relative!J7589="","-",[1]Relative!J7589)</f>
        <v>0.22001301331711076</v>
      </c>
    </row>
    <row r="14" spans="1:9" x14ac:dyDescent="0.2">
      <c r="A14" s="41" t="str">
        <f>Bogdanka!A14</f>
        <v>Łukasz Prokopiuk</v>
      </c>
      <c r="B14" s="41" t="str">
        <f>IF([1]Relative!H7590="","-",[1]Relative!H7590)</f>
        <v>-</v>
      </c>
      <c r="C14" s="44" t="s">
        <v>13</v>
      </c>
      <c r="D14" s="54" t="s">
        <v>12</v>
      </c>
      <c r="E14" s="63" t="s">
        <v>42</v>
      </c>
      <c r="F14" s="64" t="s">
        <v>43</v>
      </c>
      <c r="G14" s="54" t="s">
        <v>12</v>
      </c>
      <c r="H14" s="53">
        <f>+Bogdanka!J14</f>
        <v>51.2</v>
      </c>
      <c r="I14" s="28" t="str">
        <f>IF([1]Relative!J7590="","-",[1]Relative!J7590)</f>
        <v>-</v>
      </c>
    </row>
    <row r="15" spans="1:9" x14ac:dyDescent="0.2">
      <c r="A15" s="41" t="str">
        <f>Bogdanka!A15</f>
        <v>Łukasz Prokopiuk</v>
      </c>
      <c r="B15" s="41" t="str">
        <f>IF([1]Relative!H7591="","-",[1]Relative!H7591)</f>
        <v>-</v>
      </c>
      <c r="C15" s="44" t="s">
        <v>13</v>
      </c>
      <c r="D15" s="54" t="s">
        <v>12</v>
      </c>
      <c r="E15" s="63" t="s">
        <v>78</v>
      </c>
      <c r="F15" s="64" t="s">
        <v>79</v>
      </c>
      <c r="G15" s="54" t="s">
        <v>12</v>
      </c>
      <c r="H15" s="53">
        <f>+Bogdanka!J15</f>
        <v>53.6</v>
      </c>
      <c r="I15" s="28" t="str">
        <f>IF([1]Relative!J7591="","-",[1]Relative!J7591)</f>
        <v>-</v>
      </c>
    </row>
    <row r="16" spans="1:9" x14ac:dyDescent="0.2">
      <c r="A16" s="41" t="str">
        <f>Bogdanka!A16</f>
        <v>Łukasz Prokopiuk</v>
      </c>
      <c r="B16" s="41" t="str">
        <f>IF([1]Relative!H7592="","-",[1]Relative!H7592)</f>
        <v>-</v>
      </c>
      <c r="C16" s="44" t="s">
        <v>13</v>
      </c>
      <c r="D16" s="54" t="s">
        <v>12</v>
      </c>
      <c r="E16" s="63" t="s">
        <v>59</v>
      </c>
      <c r="F16" s="64" t="s">
        <v>60</v>
      </c>
      <c r="G16" s="54" t="s">
        <v>12</v>
      </c>
      <c r="H16" s="53">
        <f>+Bogdanka!J16</f>
        <v>55</v>
      </c>
      <c r="I16" s="28" t="str">
        <f>IF([1]Relative!J7592="","-",[1]Relative!J7592)</f>
        <v>-</v>
      </c>
    </row>
    <row r="17" spans="1:9" x14ac:dyDescent="0.2">
      <c r="A17" s="41" t="str">
        <f>Bogdanka!A17</f>
        <v>Łukasz Prokopiuk</v>
      </c>
      <c r="B17" s="41" t="str">
        <f>IF([1]Relative!H7593="","-",[1]Relative!H7593)</f>
        <v>-</v>
      </c>
      <c r="C17" s="44" t="s">
        <v>13</v>
      </c>
      <c r="D17" s="54" t="s">
        <v>12</v>
      </c>
      <c r="E17" s="63" t="s">
        <v>48</v>
      </c>
      <c r="F17" s="64" t="s">
        <v>49</v>
      </c>
      <c r="G17" s="54" t="s">
        <v>12</v>
      </c>
      <c r="H17" s="53">
        <f>+Bogdanka!J17</f>
        <v>59.7</v>
      </c>
      <c r="I17" s="28" t="str">
        <f>IF([1]Relative!J7593="","-",[1]Relative!J7593)</f>
        <v>-</v>
      </c>
    </row>
    <row r="18" spans="1:9" x14ac:dyDescent="0.2">
      <c r="C18" s="47"/>
      <c r="D18" s="65"/>
      <c r="E18" s="65"/>
      <c r="F18" s="65"/>
      <c r="G18" s="65"/>
      <c r="H18" s="50"/>
      <c r="I18" s="18"/>
    </row>
    <row r="19" spans="1:9" x14ac:dyDescent="0.2">
      <c r="C19" s="47"/>
      <c r="D19" s="65"/>
      <c r="E19" s="65"/>
      <c r="F19" s="65"/>
      <c r="G19" s="65"/>
      <c r="H19" s="50"/>
      <c r="I19" s="1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5">
    <tabColor rgb="FFCCFFFF"/>
  </sheetPr>
  <dimension ref="A1:L21"/>
  <sheetViews>
    <sheetView tabSelected="1" topLeftCell="A4" workbookViewId="0">
      <selection activeCell="G23" sqref="G23"/>
    </sheetView>
  </sheetViews>
  <sheetFormatPr defaultRowHeight="12.75" x14ac:dyDescent="0.2"/>
  <cols>
    <col min="1" max="1" width="15.7109375" style="32" customWidth="1"/>
    <col min="2" max="2" width="19.42578125" style="32" customWidth="1"/>
    <col min="3" max="3" width="9.140625" style="32"/>
    <col min="4" max="4" width="9.85546875" style="32" customWidth="1"/>
    <col min="5" max="6" width="16.7109375" style="33" customWidth="1"/>
    <col min="7" max="7" width="22" style="32" bestFit="1" customWidth="1"/>
    <col min="8" max="8" width="15" style="32" customWidth="1"/>
    <col min="9" max="9" width="19.140625" style="32" customWidth="1"/>
    <col min="10" max="10" width="24.28515625" style="32" customWidth="1"/>
    <col min="11" max="11" width="16.7109375" style="32" customWidth="1"/>
    <col min="12" max="16384" width="9.140625" style="32"/>
  </cols>
  <sheetData>
    <row r="1" spans="1:12" x14ac:dyDescent="0.2">
      <c r="A1" s="31" t="s">
        <v>0</v>
      </c>
      <c r="B1" s="31"/>
      <c r="D1" s="33"/>
      <c r="G1" s="33"/>
      <c r="H1" s="33"/>
      <c r="I1" s="33"/>
      <c r="L1" s="33"/>
    </row>
    <row r="2" spans="1:12" ht="25.5" x14ac:dyDescent="0.2">
      <c r="A2" s="66" t="s">
        <v>1</v>
      </c>
      <c r="B2" s="66" t="s">
        <v>2</v>
      </c>
      <c r="C2" s="66"/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  <c r="I2" s="66" t="s">
        <v>8</v>
      </c>
      <c r="J2" s="66" t="s">
        <v>9</v>
      </c>
      <c r="K2" s="66" t="s">
        <v>10</v>
      </c>
      <c r="L2" s="66"/>
    </row>
    <row r="3" spans="1:12" x14ac:dyDescent="0.2">
      <c r="A3" s="38" t="s">
        <v>80</v>
      </c>
      <c r="B3" s="38"/>
      <c r="C3" s="38"/>
      <c r="D3" s="39"/>
      <c r="E3" s="39"/>
      <c r="F3" s="39"/>
      <c r="G3" s="39"/>
      <c r="H3" s="39"/>
      <c r="I3" s="39"/>
      <c r="J3" s="38"/>
      <c r="K3" s="38"/>
      <c r="L3" s="39"/>
    </row>
    <row r="4" spans="1:12" x14ac:dyDescent="0.2">
      <c r="A4" s="45" t="s">
        <v>16</v>
      </c>
      <c r="B4" s="44" t="s">
        <v>61</v>
      </c>
      <c r="C4" s="44" t="s">
        <v>13</v>
      </c>
      <c r="D4" s="54" t="s">
        <v>12</v>
      </c>
      <c r="E4" s="54" t="s">
        <v>18</v>
      </c>
      <c r="F4" s="54" t="s">
        <v>19</v>
      </c>
      <c r="G4" s="54" t="s">
        <v>81</v>
      </c>
      <c r="H4" s="46" t="str">
        <f>IF([1]Absolute!I8152="","-",IF($B5="","-",[1]Absolute!I8152))</f>
        <v>-</v>
      </c>
      <c r="I4" s="46" t="str">
        <f>IF([1]Absolute!J8152="","-",IF($B5="","-",[1]Absolute!J8152))</f>
        <v>-</v>
      </c>
      <c r="J4" s="67">
        <f>[1]Absolute!K8152</f>
        <v>58.78</v>
      </c>
      <c r="K4" s="68">
        <f>[1]Absolute!L8152</f>
        <v>75.5</v>
      </c>
      <c r="L4" s="44" t="s">
        <v>13</v>
      </c>
    </row>
    <row r="5" spans="1:12" x14ac:dyDescent="0.2">
      <c r="A5" s="45" t="s">
        <v>16</v>
      </c>
      <c r="B5" s="44" t="str">
        <f>IF([1]Absolute!G8153="","-",[1]Absolute!G8153)</f>
        <v>-</v>
      </c>
      <c r="C5" s="44" t="s">
        <v>13</v>
      </c>
      <c r="D5" s="54" t="s">
        <v>12</v>
      </c>
      <c r="E5" s="69" t="s">
        <v>82</v>
      </c>
      <c r="F5" s="69" t="s">
        <v>83</v>
      </c>
      <c r="G5" s="54" t="s">
        <v>12</v>
      </c>
      <c r="H5" s="46" t="str">
        <f>IF([1]Absolute!I8153="","-",IF($B6="","-",[1]Absolute!I8153))</f>
        <v>-</v>
      </c>
      <c r="I5" s="46" t="str">
        <f>IF([1]Absolute!J8153="","-",IF($B6="","-",[1]Absolute!J8153))</f>
        <v>-</v>
      </c>
      <c r="J5" s="67">
        <f>[1]Absolute!K8153</f>
        <v>57.09</v>
      </c>
      <c r="K5" s="68">
        <f>[1]Absolute!L8153</f>
        <v>74.5</v>
      </c>
      <c r="L5" s="44" t="str">
        <f t="shared" ref="L5:L19" si="0">IF(K5&gt;K4,"↑",IF(K5=K4,"→","↓"))</f>
        <v>↓</v>
      </c>
    </row>
    <row r="6" spans="1:12" x14ac:dyDescent="0.2">
      <c r="A6" s="45" t="s">
        <v>16</v>
      </c>
      <c r="B6" s="44" t="str">
        <f>IF([1]Absolute!G8154="","-",[1]Absolute!G8154)</f>
        <v>Buy</v>
      </c>
      <c r="C6" s="44" t="s">
        <v>13</v>
      </c>
      <c r="D6" s="54" t="s">
        <v>81</v>
      </c>
      <c r="E6" s="69" t="s">
        <v>12</v>
      </c>
      <c r="F6" s="69" t="s">
        <v>84</v>
      </c>
      <c r="G6" s="54" t="s">
        <v>85</v>
      </c>
      <c r="H6" s="46">
        <f>IF([1]Absolute!I8154="","-",IF($B7="","-",[1]Absolute!I8154))</f>
        <v>0.11299999999999999</v>
      </c>
      <c r="I6" s="46">
        <f>IF([1]Absolute!J8154="","-",IF($B7="","-",[1]Absolute!J8154))</f>
        <v>0.20658975646535604</v>
      </c>
      <c r="J6" s="67">
        <f>[1]Absolute!K8154</f>
        <v>60</v>
      </c>
      <c r="K6" s="68">
        <f>[1]Absolute!L8154</f>
        <v>80</v>
      </c>
      <c r="L6" s="44" t="str">
        <f t="shared" si="0"/>
        <v>↑</v>
      </c>
    </row>
    <row r="7" spans="1:12" x14ac:dyDescent="0.2">
      <c r="A7" s="45" t="s">
        <v>16</v>
      </c>
      <c r="B7" s="44" t="str">
        <f>IF([1]Absolute!G8155="","-",[1]Absolute!G8155)</f>
        <v>-</v>
      </c>
      <c r="C7" s="44" t="s">
        <v>13</v>
      </c>
      <c r="D7" s="54" t="s">
        <v>12</v>
      </c>
      <c r="E7" s="69" t="s">
        <v>20</v>
      </c>
      <c r="F7" s="69" t="s">
        <v>21</v>
      </c>
      <c r="G7" s="54" t="s">
        <v>12</v>
      </c>
      <c r="H7" s="46" t="str">
        <f>IF([1]Absolute!I8155="","-",IF($B8="","-",[1]Absolute!I8155))</f>
        <v>-</v>
      </c>
      <c r="I7" s="46" t="str">
        <f>IF([1]Absolute!J8155="","-",IF($B8="","-",[1]Absolute!J8155))</f>
        <v>-</v>
      </c>
      <c r="J7" s="67">
        <f>[1]Absolute!K8155</f>
        <v>65.61</v>
      </c>
      <c r="K7" s="68">
        <f>[1]Absolute!L8155</f>
        <v>80</v>
      </c>
      <c r="L7" s="44" t="str">
        <f t="shared" si="0"/>
        <v>→</v>
      </c>
    </row>
    <row r="8" spans="1:12" x14ac:dyDescent="0.2">
      <c r="A8" s="45" t="s">
        <v>16</v>
      </c>
      <c r="B8" s="44" t="str">
        <f>IF([1]Absolute!G8156="","-",[1]Absolute!G8156)</f>
        <v>-</v>
      </c>
      <c r="C8" s="44" t="s">
        <v>13</v>
      </c>
      <c r="D8" s="54" t="s">
        <v>12</v>
      </c>
      <c r="E8" s="69" t="s">
        <v>24</v>
      </c>
      <c r="F8" s="69" t="s">
        <v>25</v>
      </c>
      <c r="G8" s="54" t="s">
        <v>12</v>
      </c>
      <c r="H8" s="46" t="str">
        <f>IF([1]Absolute!I8156="","-",IF($B9="","-",[1]Absolute!I8156))</f>
        <v>-</v>
      </c>
      <c r="I8" s="46" t="str">
        <f>IF([1]Absolute!J8156="","-",IF($B9="","-",[1]Absolute!J8156))</f>
        <v>-</v>
      </c>
      <c r="J8" s="67">
        <f>[1]Absolute!K8156</f>
        <v>63.17</v>
      </c>
      <c r="K8" s="68">
        <f>[1]Absolute!L8156</f>
        <v>80</v>
      </c>
      <c r="L8" s="44" t="str">
        <f t="shared" si="0"/>
        <v>→</v>
      </c>
    </row>
    <row r="9" spans="1:12" x14ac:dyDescent="0.2">
      <c r="A9" s="45" t="s">
        <v>16</v>
      </c>
      <c r="B9" s="44" t="str">
        <f>IF([1]Absolute!G8157="","-",[1]Absolute!G8157)</f>
        <v>-</v>
      </c>
      <c r="C9" s="44" t="s">
        <v>13</v>
      </c>
      <c r="D9" s="54" t="s">
        <v>12</v>
      </c>
      <c r="E9" s="69" t="s">
        <v>17</v>
      </c>
      <c r="F9" s="69" t="s">
        <v>26</v>
      </c>
      <c r="G9" s="54" t="s">
        <v>12</v>
      </c>
      <c r="H9" s="46" t="str">
        <f>IF([1]Absolute!I8157="","-",IF($B10="","-",[1]Absolute!I8157))</f>
        <v>-</v>
      </c>
      <c r="I9" s="46" t="str">
        <f>IF([1]Absolute!J8157="","-",IF($B10="","-",[1]Absolute!J8157))</f>
        <v>-</v>
      </c>
      <c r="J9" s="67">
        <f>[1]Absolute!K8157</f>
        <v>60.35</v>
      </c>
      <c r="K9" s="68">
        <f>[1]Absolute!L8157</f>
        <v>84.5</v>
      </c>
      <c r="L9" s="44" t="str">
        <f t="shared" si="0"/>
        <v>↑</v>
      </c>
    </row>
    <row r="10" spans="1:12" x14ac:dyDescent="0.2">
      <c r="A10" s="45" t="s">
        <v>16</v>
      </c>
      <c r="B10" s="44" t="str">
        <f>IF([1]Absolute!G8158="","-",[1]Absolute!G8158)</f>
        <v>-</v>
      </c>
      <c r="C10" s="44" t="s">
        <v>13</v>
      </c>
      <c r="D10" s="54" t="s">
        <v>12</v>
      </c>
      <c r="E10" s="69" t="s">
        <v>28</v>
      </c>
      <c r="F10" s="69" t="s">
        <v>29</v>
      </c>
      <c r="G10" s="54" t="s">
        <v>12</v>
      </c>
      <c r="H10" s="46" t="str">
        <f>IF([1]Absolute!I8158="","-",IF($B11="","-",[1]Absolute!I8158))</f>
        <v>-</v>
      </c>
      <c r="I10" s="46" t="str">
        <f>IF([1]Absolute!J8158="","-",IF($B11="","-",[1]Absolute!J8158))</f>
        <v>-</v>
      </c>
      <c r="J10" s="67">
        <f>[1]Absolute!K8158</f>
        <v>56.16</v>
      </c>
      <c r="K10" s="68">
        <f>[1]Absolute!L8158</f>
        <v>80</v>
      </c>
      <c r="L10" s="44" t="str">
        <f t="shared" si="0"/>
        <v>↓</v>
      </c>
    </row>
    <row r="11" spans="1:12" x14ac:dyDescent="0.2">
      <c r="A11" s="45" t="s">
        <v>16</v>
      </c>
      <c r="B11" s="44" t="str">
        <f>IF([1]Absolute!G8159="","-",[1]Absolute!G8159)</f>
        <v>-</v>
      </c>
      <c r="C11" s="44" t="s">
        <v>13</v>
      </c>
      <c r="D11" s="54" t="s">
        <v>12</v>
      </c>
      <c r="E11" s="69" t="s">
        <v>32</v>
      </c>
      <c r="F11" s="69" t="s">
        <v>33</v>
      </c>
      <c r="G11" s="54" t="s">
        <v>12</v>
      </c>
      <c r="H11" s="46" t="str">
        <f>IF([1]Absolute!I8159="","-",IF($B12="","-",[1]Absolute!I8159))</f>
        <v>-</v>
      </c>
      <c r="I11" s="46" t="str">
        <f>IF([1]Absolute!J8159="","-",IF($B12="","-",[1]Absolute!J8159))</f>
        <v>-</v>
      </c>
      <c r="J11" s="67">
        <f>[1]Absolute!K8159</f>
        <v>56.94</v>
      </c>
      <c r="K11" s="68">
        <f>[1]Absolute!L8159</f>
        <v>80</v>
      </c>
      <c r="L11" s="44" t="str">
        <f t="shared" si="0"/>
        <v>→</v>
      </c>
    </row>
    <row r="12" spans="1:12" x14ac:dyDescent="0.2">
      <c r="A12" s="45" t="s">
        <v>16</v>
      </c>
      <c r="B12" s="44" t="str">
        <f>IF([1]Absolute!G8160="","-",[1]Absolute!G8160)</f>
        <v>-</v>
      </c>
      <c r="C12" s="44" t="s">
        <v>13</v>
      </c>
      <c r="D12" s="54" t="s">
        <v>12</v>
      </c>
      <c r="E12" s="69" t="s">
        <v>86</v>
      </c>
      <c r="F12" s="69" t="s">
        <v>87</v>
      </c>
      <c r="G12" s="54" t="s">
        <v>12</v>
      </c>
      <c r="H12" s="46" t="str">
        <f>IF([1]Absolute!I8160="","-",IF($B13="","-",[1]Absolute!I8160))</f>
        <v>-</v>
      </c>
      <c r="I12" s="46" t="str">
        <f>IF([1]Absolute!J8160="","-",IF($B13="","-",[1]Absolute!J8160))</f>
        <v>-</v>
      </c>
      <c r="J12" s="67">
        <f>[1]Absolute!K8160</f>
        <v>56.3</v>
      </c>
      <c r="K12" s="68">
        <f>[1]Absolute!L8160</f>
        <v>84.3</v>
      </c>
      <c r="L12" s="44" t="str">
        <f t="shared" si="0"/>
        <v>↑</v>
      </c>
    </row>
    <row r="13" spans="1:12" x14ac:dyDescent="0.2">
      <c r="A13" s="45" t="s">
        <v>16</v>
      </c>
      <c r="B13" s="44" t="str">
        <f>IF([1]Absolute!G8161="","-",[1]Absolute!G8161)</f>
        <v>-</v>
      </c>
      <c r="C13" s="44" t="s">
        <v>13</v>
      </c>
      <c r="D13" s="54" t="s">
        <v>12</v>
      </c>
      <c r="E13" s="69" t="s">
        <v>34</v>
      </c>
      <c r="F13" s="69" t="s">
        <v>35</v>
      </c>
      <c r="G13" s="54" t="s">
        <v>12</v>
      </c>
      <c r="H13" s="46" t="str">
        <f>IF([1]Absolute!I8161="","-",IF($B14="","-",[1]Absolute!I8161))</f>
        <v>-</v>
      </c>
      <c r="I13" s="46" t="str">
        <f>IF([1]Absolute!J8161="","-",IF($B14="","-",[1]Absolute!J8161))</f>
        <v>-</v>
      </c>
      <c r="J13" s="67">
        <f>[1]Absolute!K8161</f>
        <v>59.28</v>
      </c>
      <c r="K13" s="68">
        <f>[1]Absolute!L8161</f>
        <v>84.3</v>
      </c>
      <c r="L13" s="44" t="str">
        <f t="shared" si="0"/>
        <v>→</v>
      </c>
    </row>
    <row r="14" spans="1:12" x14ac:dyDescent="0.2">
      <c r="A14" s="45" t="s">
        <v>16</v>
      </c>
      <c r="B14" s="44" t="str">
        <f>IF([1]Absolute!G8162="","-",[1]Absolute!G8162)</f>
        <v>-</v>
      </c>
      <c r="C14" s="44" t="s">
        <v>13</v>
      </c>
      <c r="D14" s="54" t="s">
        <v>12</v>
      </c>
      <c r="E14" s="69" t="s">
        <v>88</v>
      </c>
      <c r="F14" s="69" t="s">
        <v>89</v>
      </c>
      <c r="G14" s="54" t="s">
        <v>12</v>
      </c>
      <c r="H14" s="46" t="str">
        <f>IF([1]Absolute!I8162="","-",IF($B15="","-",[1]Absolute!I8162))</f>
        <v>-</v>
      </c>
      <c r="I14" s="46" t="str">
        <f>IF([1]Absolute!J8162="","-",IF($B15="","-",[1]Absolute!J8162))</f>
        <v>-</v>
      </c>
      <c r="J14" s="67">
        <f>[1]Absolute!K8162</f>
        <v>54.6</v>
      </c>
      <c r="K14" s="68">
        <f>[1]Absolute!L8162</f>
        <v>84.3</v>
      </c>
      <c r="L14" s="44" t="str">
        <f t="shared" si="0"/>
        <v>→</v>
      </c>
    </row>
    <row r="15" spans="1:12" x14ac:dyDescent="0.2">
      <c r="A15" s="45" t="s">
        <v>16</v>
      </c>
      <c r="B15" s="44" t="str">
        <f>IF([1]Absolute!G8163="","-",[1]Absolute!G8163)</f>
        <v>-</v>
      </c>
      <c r="C15" s="44" t="s">
        <v>13</v>
      </c>
      <c r="D15" s="54" t="s">
        <v>12</v>
      </c>
      <c r="E15" s="69" t="s">
        <v>36</v>
      </c>
      <c r="F15" s="69" t="s">
        <v>37</v>
      </c>
      <c r="G15" s="54" t="s">
        <v>12</v>
      </c>
      <c r="H15" s="46" t="str">
        <f>IF([1]Absolute!I8163="","-",IF($B16="","-",[1]Absolute!I8163))</f>
        <v>-</v>
      </c>
      <c r="I15" s="46" t="str">
        <f>IF([1]Absolute!J8163="","-",IF($B16="","-",[1]Absolute!J8163))</f>
        <v>-</v>
      </c>
      <c r="J15" s="67">
        <f>[1]Absolute!K8163</f>
        <v>57.02</v>
      </c>
      <c r="K15" s="68">
        <f>[1]Absolute!L8163</f>
        <v>84.3</v>
      </c>
      <c r="L15" s="44" t="str">
        <f t="shared" si="0"/>
        <v>→</v>
      </c>
    </row>
    <row r="16" spans="1:12" x14ac:dyDescent="0.2">
      <c r="A16" s="45" t="s">
        <v>16</v>
      </c>
      <c r="B16" s="44" t="str">
        <f>IF([1]Absolute!G8164="","-",[1]Absolute!G8164)</f>
        <v>-</v>
      </c>
      <c r="C16" s="44" t="s">
        <v>13</v>
      </c>
      <c r="D16" s="54" t="s">
        <v>12</v>
      </c>
      <c r="E16" s="69" t="s">
        <v>42</v>
      </c>
      <c r="F16" s="69" t="s">
        <v>43</v>
      </c>
      <c r="G16" s="54" t="s">
        <v>12</v>
      </c>
      <c r="H16" s="46" t="str">
        <f>IF([1]Absolute!I8164="","-",IF($B17="","-",[1]Absolute!I8164))</f>
        <v>-</v>
      </c>
      <c r="I16" s="46" t="str">
        <f>IF([1]Absolute!J8164="","-",IF($B17="","-",[1]Absolute!J8164))</f>
        <v>-</v>
      </c>
      <c r="J16" s="67">
        <f>[1]Absolute!K8164</f>
        <v>55.66</v>
      </c>
      <c r="K16" s="68">
        <f>[1]Absolute!L8164</f>
        <v>84.3</v>
      </c>
      <c r="L16" s="44" t="str">
        <f t="shared" si="0"/>
        <v>→</v>
      </c>
    </row>
    <row r="17" spans="1:12" x14ac:dyDescent="0.2">
      <c r="A17" s="45" t="s">
        <v>16</v>
      </c>
      <c r="B17" s="44" t="str">
        <f>IF([1]Absolute!G8165="","-",[1]Absolute!G8165)</f>
        <v>-</v>
      </c>
      <c r="C17" s="44" t="s">
        <v>13</v>
      </c>
      <c r="D17" s="54" t="s">
        <v>12</v>
      </c>
      <c r="E17" s="69" t="s">
        <v>90</v>
      </c>
      <c r="F17" s="69" t="s">
        <v>72</v>
      </c>
      <c r="G17" s="54" t="s">
        <v>12</v>
      </c>
      <c r="H17" s="46" t="str">
        <f>IF([1]Absolute!I8165="","-",IF($B20="","-",[1]Absolute!I8165))</f>
        <v>-</v>
      </c>
      <c r="I17" s="46" t="str">
        <f>IF([1]Absolute!J8165="","-",IF($B20="","-",[1]Absolute!J8165))</f>
        <v>-</v>
      </c>
      <c r="J17" s="67">
        <f>[1]Absolute!K8165</f>
        <v>54.82</v>
      </c>
      <c r="K17" s="68">
        <f>[1]Absolute!L8165</f>
        <v>80</v>
      </c>
      <c r="L17" s="44" t="str">
        <f t="shared" si="0"/>
        <v>↓</v>
      </c>
    </row>
    <row r="18" spans="1:12" x14ac:dyDescent="0.2">
      <c r="A18" s="45" t="s">
        <v>16</v>
      </c>
      <c r="B18" s="44" t="str">
        <f>IF([1]Absolute!G8166="","-",[1]Absolute!G8166)</f>
        <v>-</v>
      </c>
      <c r="C18" s="44" t="s">
        <v>13</v>
      </c>
      <c r="D18" s="54" t="s">
        <v>12</v>
      </c>
      <c r="E18" s="69" t="s">
        <v>59</v>
      </c>
      <c r="F18" s="69" t="s">
        <v>60</v>
      </c>
      <c r="G18" s="54" t="s">
        <v>12</v>
      </c>
      <c r="H18" s="46" t="str">
        <f>IF([1]Absolute!I8166="","-",IF($B21="","-",[1]Absolute!I8166))</f>
        <v>-</v>
      </c>
      <c r="I18" s="46" t="str">
        <f>IF([1]Absolute!J8166="","-",IF($B21="","-",[1]Absolute!J8166))</f>
        <v>-</v>
      </c>
      <c r="J18" s="67">
        <f>[1]Absolute!K8166</f>
        <v>56.96</v>
      </c>
      <c r="K18" s="68">
        <f>[1]Absolute!L8166</f>
        <v>80</v>
      </c>
      <c r="L18" s="44" t="str">
        <f t="shared" si="0"/>
        <v>→</v>
      </c>
    </row>
    <row r="19" spans="1:12" x14ac:dyDescent="0.2">
      <c r="A19" s="45" t="s">
        <v>16</v>
      </c>
      <c r="B19" s="44" t="str">
        <f>IF([1]Absolute!G8167="","-",[1]Absolute!G8167)</f>
        <v>-</v>
      </c>
      <c r="C19" s="44" t="s">
        <v>13</v>
      </c>
      <c r="D19" s="54" t="s">
        <v>12</v>
      </c>
      <c r="E19" s="69" t="s">
        <v>48</v>
      </c>
      <c r="F19" s="69" t="s">
        <v>49</v>
      </c>
      <c r="G19" s="54" t="s">
        <v>12</v>
      </c>
      <c r="H19" s="46" t="str">
        <f>IF([1]Absolute!I8167="","-",IF(#REF!="","-",[1]Absolute!I8167))</f>
        <v>-</v>
      </c>
      <c r="I19" s="46" t="str">
        <f>IF([1]Absolute!J8167="","-",IF(#REF!="","-",[1]Absolute!J8167))</f>
        <v>-</v>
      </c>
      <c r="J19" s="67">
        <f>[1]Absolute!K8167</f>
        <v>66.78</v>
      </c>
      <c r="K19" s="68">
        <f>[1]Absolute!L8167</f>
        <v>80</v>
      </c>
      <c r="L19" s="44" t="str">
        <f t="shared" si="0"/>
        <v>→</v>
      </c>
    </row>
    <row r="20" spans="1:12" x14ac:dyDescent="0.2">
      <c r="D20" s="47"/>
      <c r="E20" s="54"/>
      <c r="F20" s="54"/>
      <c r="G20" s="47"/>
      <c r="H20" s="70"/>
      <c r="I20" s="70"/>
      <c r="J20" s="71"/>
      <c r="K20" s="72"/>
      <c r="L20" s="44"/>
    </row>
    <row r="21" spans="1:12" x14ac:dyDescent="0.2">
      <c r="D21" s="47"/>
      <c r="E21" s="54"/>
      <c r="F21" s="54"/>
      <c r="G21" s="47"/>
      <c r="H21" s="70"/>
      <c r="I21" s="70"/>
      <c r="J21" s="71"/>
      <c r="K21" s="72"/>
      <c r="L21" s="47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6">
    <tabColor rgb="FFCCFFFF"/>
  </sheetPr>
  <dimension ref="A1:I21"/>
  <sheetViews>
    <sheetView topLeftCell="A125" workbookViewId="0">
      <selection activeCell="A22" sqref="A22:XFD57"/>
    </sheetView>
  </sheetViews>
  <sheetFormatPr defaultRowHeight="12.75" x14ac:dyDescent="0.2"/>
  <cols>
    <col min="1" max="1" width="15.7109375" style="32" customWidth="1"/>
    <col min="2" max="2" width="26.140625" style="32" customWidth="1"/>
    <col min="3" max="3" width="9.140625" style="32"/>
    <col min="4" max="4" width="10.140625" style="32" bestFit="1" customWidth="1"/>
    <col min="5" max="6" width="16.85546875" style="32" customWidth="1"/>
    <col min="7" max="7" width="22" style="32" bestFit="1" customWidth="1"/>
    <col min="8" max="8" width="23.5703125" style="32" bestFit="1" customWidth="1"/>
    <col min="9" max="9" width="20.85546875" style="32" bestFit="1" customWidth="1"/>
    <col min="10" max="16384" width="9.140625" style="32"/>
  </cols>
  <sheetData>
    <row r="1" spans="1:9" x14ac:dyDescent="0.2">
      <c r="A1" s="31" t="s">
        <v>51</v>
      </c>
      <c r="B1" s="31"/>
      <c r="C1" s="51"/>
      <c r="D1" s="51"/>
      <c r="E1" s="51"/>
      <c r="F1" s="51"/>
      <c r="G1" s="51"/>
      <c r="H1" s="31"/>
      <c r="I1" s="51"/>
    </row>
    <row r="2" spans="1:9" ht="25.5" x14ac:dyDescent="0.2">
      <c r="A2" s="66" t="s">
        <v>1</v>
      </c>
      <c r="B2" s="66" t="s">
        <v>52</v>
      </c>
      <c r="C2" s="66"/>
      <c r="D2" s="66" t="s">
        <v>3</v>
      </c>
      <c r="E2" s="66" t="s">
        <v>4</v>
      </c>
      <c r="F2" s="66" t="s">
        <v>5</v>
      </c>
      <c r="G2" s="66" t="s">
        <v>6</v>
      </c>
      <c r="H2" s="66" t="s">
        <v>9</v>
      </c>
      <c r="I2" s="66" t="s">
        <v>8</v>
      </c>
    </row>
    <row r="3" spans="1:9" x14ac:dyDescent="0.2">
      <c r="A3" s="38" t="s">
        <v>80</v>
      </c>
      <c r="B3" s="38"/>
      <c r="C3" s="39"/>
      <c r="D3" s="39"/>
      <c r="E3" s="39"/>
      <c r="F3" s="39"/>
      <c r="G3" s="39"/>
      <c r="H3" s="38"/>
      <c r="I3" s="39"/>
    </row>
    <row r="4" spans="1:9" x14ac:dyDescent="0.2">
      <c r="A4" s="32" t="str">
        <f>Lotos!A4</f>
        <v>Łukasz Prokopiuk</v>
      </c>
      <c r="B4" s="44" t="s">
        <v>74</v>
      </c>
      <c r="C4" s="44" t="s">
        <v>13</v>
      </c>
      <c r="D4" s="54" t="s">
        <v>12</v>
      </c>
      <c r="E4" s="54" t="s">
        <v>18</v>
      </c>
      <c r="F4" s="54" t="s">
        <v>19</v>
      </c>
      <c r="G4" s="54" t="s">
        <v>81</v>
      </c>
      <c r="H4" s="53">
        <f>Lotos!J4</f>
        <v>58.78</v>
      </c>
      <c r="I4" s="74">
        <f>IF(B4="-","-",[1]Relative!J8148)</f>
        <v>0</v>
      </c>
    </row>
    <row r="5" spans="1:9" x14ac:dyDescent="0.2">
      <c r="A5" s="32" t="str">
        <f>Lotos!A5</f>
        <v>Łukasz Prokopiuk</v>
      </c>
      <c r="B5" s="44" t="str">
        <f>IF([1]Relative!H8149="","-",[1]Relative!H8149)</f>
        <v>-</v>
      </c>
      <c r="C5" s="44" t="s">
        <v>13</v>
      </c>
      <c r="D5" s="54" t="s">
        <v>12</v>
      </c>
      <c r="E5" s="69" t="str">
        <f>Lotos!E5</f>
        <v>10.09.2017</v>
      </c>
      <c r="F5" s="69" t="str">
        <f>Lotos!F5</f>
        <v>11.09.2017</v>
      </c>
      <c r="G5" s="54" t="s">
        <v>12</v>
      </c>
      <c r="H5" s="53">
        <f>Lotos!J5</f>
        <v>57.09</v>
      </c>
      <c r="I5" s="74" t="str">
        <f>IF(B5="-","-",[1]Relative!J8149)</f>
        <v>-</v>
      </c>
    </row>
    <row r="6" spans="1:9" x14ac:dyDescent="0.2">
      <c r="A6" s="32" t="str">
        <f>Lotos!A6</f>
        <v>Łukasz Prokopiuk</v>
      </c>
      <c r="B6" s="44" t="str">
        <f>IF([1]Relative!H8150="","-",[1]Relative!H8150)</f>
        <v>Overweight</v>
      </c>
      <c r="C6" s="44" t="s">
        <v>13</v>
      </c>
      <c r="D6" s="54" t="s">
        <v>81</v>
      </c>
      <c r="E6" s="69" t="s">
        <v>12</v>
      </c>
      <c r="F6" s="69" t="s">
        <v>84</v>
      </c>
      <c r="G6" s="54" t="s">
        <v>85</v>
      </c>
      <c r="H6" s="53">
        <f>Lotos!J6</f>
        <v>60</v>
      </c>
      <c r="I6" s="74">
        <f>IF(B6="-","-",[1]Relative!J8150)</f>
        <v>0.20658975646535604</v>
      </c>
    </row>
    <row r="7" spans="1:9" x14ac:dyDescent="0.2">
      <c r="A7" s="32" t="str">
        <f>Lotos!A7</f>
        <v>Łukasz Prokopiuk</v>
      </c>
      <c r="B7" s="44" t="str">
        <f>IF([1]Relative!H8151="","-",[1]Relative!H8151)</f>
        <v>-</v>
      </c>
      <c r="C7" s="44" t="s">
        <v>13</v>
      </c>
      <c r="D7" s="54" t="s">
        <v>12</v>
      </c>
      <c r="E7" s="69" t="s">
        <v>20</v>
      </c>
      <c r="F7" s="69" t="s">
        <v>21</v>
      </c>
      <c r="G7" s="54" t="s">
        <v>12</v>
      </c>
      <c r="H7" s="53">
        <f>Lotos!J7</f>
        <v>65.61</v>
      </c>
      <c r="I7" s="74" t="str">
        <f>IF(B7="-","-",[1]Relative!J8151)</f>
        <v>-</v>
      </c>
    </row>
    <row r="8" spans="1:9" x14ac:dyDescent="0.2">
      <c r="A8" s="32" t="str">
        <f>Lotos!A8</f>
        <v>Łukasz Prokopiuk</v>
      </c>
      <c r="B8" s="44" t="str">
        <f>IF([1]Relative!H8152="","-",[1]Relative!H8152)</f>
        <v>-</v>
      </c>
      <c r="C8" s="44" t="s">
        <v>13</v>
      </c>
      <c r="D8" s="54" t="s">
        <v>12</v>
      </c>
      <c r="E8" s="69" t="s">
        <v>24</v>
      </c>
      <c r="F8" s="69" t="s">
        <v>25</v>
      </c>
      <c r="G8" s="54" t="s">
        <v>12</v>
      </c>
      <c r="H8" s="53">
        <f>Lotos!J8</f>
        <v>63.17</v>
      </c>
      <c r="I8" s="74" t="str">
        <f>IF(B8="-","-",[1]Relative!J8152)</f>
        <v>-</v>
      </c>
    </row>
    <row r="9" spans="1:9" x14ac:dyDescent="0.2">
      <c r="A9" s="32" t="str">
        <f>Lotos!A9</f>
        <v>Łukasz Prokopiuk</v>
      </c>
      <c r="B9" s="44" t="str">
        <f>IF([1]Relative!H8153="","-",[1]Relative!H8153)</f>
        <v>-</v>
      </c>
      <c r="C9" s="44" t="s">
        <v>13</v>
      </c>
      <c r="D9" s="54" t="s">
        <v>12</v>
      </c>
      <c r="E9" s="69" t="s">
        <v>17</v>
      </c>
      <c r="F9" s="69" t="s">
        <v>26</v>
      </c>
      <c r="G9" s="54" t="s">
        <v>12</v>
      </c>
      <c r="H9" s="53">
        <f>Lotos!J9</f>
        <v>60.35</v>
      </c>
      <c r="I9" s="74" t="str">
        <f>IF(B9="-","-",[1]Relative!J8153)</f>
        <v>-</v>
      </c>
    </row>
    <row r="10" spans="1:9" x14ac:dyDescent="0.2">
      <c r="A10" s="32" t="str">
        <f>Lotos!A10</f>
        <v>Łukasz Prokopiuk</v>
      </c>
      <c r="B10" s="44" t="str">
        <f>IF([1]Relative!H8154="","-",[1]Relative!H8154)</f>
        <v>-</v>
      </c>
      <c r="C10" s="44" t="s">
        <v>13</v>
      </c>
      <c r="D10" s="54" t="s">
        <v>12</v>
      </c>
      <c r="E10" s="69" t="s">
        <v>28</v>
      </c>
      <c r="F10" s="69" t="s">
        <v>29</v>
      </c>
      <c r="G10" s="54" t="s">
        <v>12</v>
      </c>
      <c r="H10" s="53">
        <f>Lotos!J10</f>
        <v>56.16</v>
      </c>
      <c r="I10" s="74" t="str">
        <f>IF(B10="-","-",[1]Relative!J8154)</f>
        <v>-</v>
      </c>
    </row>
    <row r="11" spans="1:9" x14ac:dyDescent="0.2">
      <c r="A11" s="32" t="str">
        <f>Lotos!A11</f>
        <v>Łukasz Prokopiuk</v>
      </c>
      <c r="B11" s="44" t="str">
        <f>IF([1]Relative!H8155="","-",[1]Relative!H8155)</f>
        <v>-</v>
      </c>
      <c r="C11" s="44" t="s">
        <v>13</v>
      </c>
      <c r="D11" s="54" t="s">
        <v>12</v>
      </c>
      <c r="E11" s="69" t="s">
        <v>32</v>
      </c>
      <c r="F11" s="69" t="s">
        <v>33</v>
      </c>
      <c r="G11" s="54" t="s">
        <v>12</v>
      </c>
      <c r="H11" s="53">
        <f>Lotos!J11</f>
        <v>56.94</v>
      </c>
      <c r="I11" s="74" t="str">
        <f>IF(B11="-","-",[1]Relative!J8155)</f>
        <v>-</v>
      </c>
    </row>
    <row r="12" spans="1:9" x14ac:dyDescent="0.2">
      <c r="A12" s="32" t="str">
        <f>Lotos!A12</f>
        <v>Łukasz Prokopiuk</v>
      </c>
      <c r="B12" s="44" t="str">
        <f>IF([1]Relative!H8156="","-",[1]Relative!H8156)</f>
        <v>-</v>
      </c>
      <c r="C12" s="44" t="s">
        <v>13</v>
      </c>
      <c r="D12" s="54" t="s">
        <v>12</v>
      </c>
      <c r="E12" s="69" t="s">
        <v>86</v>
      </c>
      <c r="F12" s="69" t="s">
        <v>87</v>
      </c>
      <c r="G12" s="54" t="s">
        <v>12</v>
      </c>
      <c r="H12" s="53">
        <f>Lotos!J12</f>
        <v>56.3</v>
      </c>
      <c r="I12" s="74" t="str">
        <f>IF(B12="-","-",[1]Relative!J8156)</f>
        <v>-</v>
      </c>
    </row>
    <row r="13" spans="1:9" x14ac:dyDescent="0.2">
      <c r="A13" s="32" t="str">
        <f>Lotos!A13</f>
        <v>Łukasz Prokopiuk</v>
      </c>
      <c r="B13" s="44" t="str">
        <f>IF([1]Relative!H8157="","-",[1]Relative!H8157)</f>
        <v>-</v>
      </c>
      <c r="C13" s="44" t="s">
        <v>13</v>
      </c>
      <c r="D13" s="54" t="s">
        <v>12</v>
      </c>
      <c r="E13" s="69" t="s">
        <v>34</v>
      </c>
      <c r="F13" s="69" t="s">
        <v>35</v>
      </c>
      <c r="G13" s="54" t="s">
        <v>12</v>
      </c>
      <c r="H13" s="53">
        <f>Lotos!J13</f>
        <v>59.28</v>
      </c>
      <c r="I13" s="74" t="str">
        <f>IF(B13="-","-",[1]Relative!J8157)</f>
        <v>-</v>
      </c>
    </row>
    <row r="14" spans="1:9" x14ac:dyDescent="0.2">
      <c r="A14" s="32" t="str">
        <f>Lotos!A14</f>
        <v>Łukasz Prokopiuk</v>
      </c>
      <c r="B14" s="44" t="str">
        <f>IF([1]Relative!H8158="","-",[1]Relative!H8158)</f>
        <v>-</v>
      </c>
      <c r="C14" s="44" t="s">
        <v>13</v>
      </c>
      <c r="D14" s="54" t="s">
        <v>12</v>
      </c>
      <c r="E14" s="69" t="s">
        <v>88</v>
      </c>
      <c r="F14" s="69" t="s">
        <v>89</v>
      </c>
      <c r="G14" s="54" t="s">
        <v>12</v>
      </c>
      <c r="H14" s="53">
        <f>Lotos!J14</f>
        <v>54.6</v>
      </c>
      <c r="I14" s="74" t="str">
        <f>IF(B14="-","-",[1]Relative!J8158)</f>
        <v>-</v>
      </c>
    </row>
    <row r="15" spans="1:9" x14ac:dyDescent="0.2">
      <c r="A15" s="32" t="str">
        <f>Lotos!A15</f>
        <v>Łukasz Prokopiuk</v>
      </c>
      <c r="B15" s="44" t="str">
        <f>IF([1]Relative!H8159="","-",[1]Relative!H8159)</f>
        <v>-</v>
      </c>
      <c r="C15" s="44" t="s">
        <v>13</v>
      </c>
      <c r="D15" s="54" t="s">
        <v>12</v>
      </c>
      <c r="E15" s="69" t="s">
        <v>36</v>
      </c>
      <c r="F15" s="69" t="s">
        <v>37</v>
      </c>
      <c r="G15" s="54" t="s">
        <v>12</v>
      </c>
      <c r="H15" s="53">
        <f>Lotos!J15</f>
        <v>57.02</v>
      </c>
      <c r="I15" s="74" t="str">
        <f>IF(B15="-","-",[1]Relative!J8159)</f>
        <v>-</v>
      </c>
    </row>
    <row r="16" spans="1:9" x14ac:dyDescent="0.2">
      <c r="A16" s="32" t="str">
        <f>Lotos!A16</f>
        <v>Łukasz Prokopiuk</v>
      </c>
      <c r="B16" s="44" t="str">
        <f>IF([1]Relative!H8161="","-",[1]Relative!H8161)</f>
        <v>-</v>
      </c>
      <c r="C16" s="44" t="s">
        <v>13</v>
      </c>
      <c r="D16" s="54" t="s">
        <v>12</v>
      </c>
      <c r="E16" s="69" t="s">
        <v>42</v>
      </c>
      <c r="F16" s="69" t="s">
        <v>43</v>
      </c>
      <c r="G16" s="54" t="s">
        <v>12</v>
      </c>
      <c r="H16" s="53">
        <f>Lotos!J16</f>
        <v>55.66</v>
      </c>
      <c r="I16" s="74" t="str">
        <f>IF(B16="-","-",[1]Relative!J8161)</f>
        <v>-</v>
      </c>
    </row>
    <row r="17" spans="1:9" x14ac:dyDescent="0.2">
      <c r="A17" s="32" t="str">
        <f>Lotos!A17</f>
        <v>Łukasz Prokopiuk</v>
      </c>
      <c r="B17" s="44" t="str">
        <f>IF([1]Relative!H8162="","-",[1]Relative!H8162)</f>
        <v>-</v>
      </c>
      <c r="C17" s="44" t="s">
        <v>13</v>
      </c>
      <c r="D17" s="54" t="s">
        <v>12</v>
      </c>
      <c r="E17" s="69" t="s">
        <v>90</v>
      </c>
      <c r="F17" s="69" t="s">
        <v>72</v>
      </c>
      <c r="G17" s="54" t="s">
        <v>12</v>
      </c>
      <c r="H17" s="53">
        <f>Lotos!J17</f>
        <v>54.82</v>
      </c>
      <c r="I17" s="74" t="str">
        <f>IF(B17="-","-",[1]Relative!J8162)</f>
        <v>-</v>
      </c>
    </row>
    <row r="18" spans="1:9" x14ac:dyDescent="0.2">
      <c r="A18" s="32" t="str">
        <f>Lotos!A18</f>
        <v>Łukasz Prokopiuk</v>
      </c>
      <c r="B18" s="44" t="str">
        <f>IF([1]Relative!H8165="","-",[1]Relative!H8165)</f>
        <v>-</v>
      </c>
      <c r="C18" s="44" t="s">
        <v>13</v>
      </c>
      <c r="D18" s="54" t="s">
        <v>12</v>
      </c>
      <c r="E18" s="69" t="s">
        <v>59</v>
      </c>
      <c r="F18" s="69" t="s">
        <v>60</v>
      </c>
      <c r="G18" s="54" t="s">
        <v>12</v>
      </c>
      <c r="H18" s="53">
        <f>Lotos!J18</f>
        <v>56.96</v>
      </c>
      <c r="I18" s="74" t="str">
        <f>IF(B18="-","-",[1]Relative!J8165)</f>
        <v>-</v>
      </c>
    </row>
    <row r="19" spans="1:9" x14ac:dyDescent="0.2">
      <c r="A19" s="32" t="str">
        <f>Lotos!A19</f>
        <v>Łukasz Prokopiuk</v>
      </c>
      <c r="B19" s="44" t="str">
        <f>IF([1]Relative!H8166="","-",[1]Relative!H8166)</f>
        <v>-</v>
      </c>
      <c r="C19" s="44" t="s">
        <v>13</v>
      </c>
      <c r="D19" s="54" t="s">
        <v>12</v>
      </c>
      <c r="E19" s="69" t="s">
        <v>48</v>
      </c>
      <c r="F19" s="69" t="s">
        <v>49</v>
      </c>
      <c r="G19" s="54" t="s">
        <v>12</v>
      </c>
      <c r="H19" s="53">
        <f>Lotos!J19</f>
        <v>66.78</v>
      </c>
      <c r="I19" s="74" t="str">
        <f>IF(B19="-","-",[1]Relative!J8166)</f>
        <v>-</v>
      </c>
    </row>
    <row r="20" spans="1:9" x14ac:dyDescent="0.2">
      <c r="D20" s="48"/>
      <c r="E20" s="47"/>
      <c r="F20" s="47"/>
      <c r="G20" s="47"/>
      <c r="H20" s="75"/>
      <c r="I20" s="76"/>
    </row>
    <row r="21" spans="1:9" x14ac:dyDescent="0.2">
      <c r="D21" s="48"/>
      <c r="E21" s="47"/>
      <c r="F21" s="47"/>
      <c r="G21" s="47"/>
      <c r="H21" s="75"/>
      <c r="I21" s="76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0">
    <tabColor rgb="FFCCFFFF"/>
    <pageSetUpPr fitToPage="1"/>
  </sheetPr>
  <dimension ref="A1:L19"/>
  <sheetViews>
    <sheetView topLeftCell="A56" workbookViewId="0">
      <selection activeCell="A20" sqref="A20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9.140625" style="77"/>
    <col min="4" max="4" width="11.42578125" style="2" customWidth="1"/>
    <col min="5" max="5" width="15.7109375" style="2" bestFit="1" customWidth="1"/>
    <col min="6" max="6" width="15.7109375" style="2" customWidth="1"/>
    <col min="7" max="7" width="22.140625" style="2" customWidth="1"/>
    <col min="8" max="8" width="12.7109375" style="2" bestFit="1" customWidth="1"/>
    <col min="9" max="9" width="20.85546875" style="2" bestFit="1" customWidth="1"/>
    <col min="10" max="10" width="23.5703125" bestFit="1" customWidth="1"/>
    <col min="11" max="11" width="15.5703125" bestFit="1" customWidth="1"/>
    <col min="12" max="12" width="4.5703125" customWidth="1"/>
  </cols>
  <sheetData>
    <row r="1" spans="1:12" x14ac:dyDescent="0.2">
      <c r="A1" s="1" t="s">
        <v>0</v>
      </c>
      <c r="B1" s="1"/>
      <c r="L1" s="2"/>
    </row>
    <row r="2" spans="1:12" x14ac:dyDescent="0.2">
      <c r="A2" s="3" t="s">
        <v>1</v>
      </c>
      <c r="B2" s="3" t="s">
        <v>2</v>
      </c>
      <c r="C2" s="78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91</v>
      </c>
      <c r="B3" s="5"/>
      <c r="C3" s="79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11" t="s">
        <v>16</v>
      </c>
      <c r="B4" s="11" t="s">
        <v>61</v>
      </c>
      <c r="C4" s="80" t="s">
        <v>13</v>
      </c>
      <c r="D4" s="12" t="s">
        <v>12</v>
      </c>
      <c r="E4" s="12" t="s">
        <v>18</v>
      </c>
      <c r="F4" s="12" t="s">
        <v>19</v>
      </c>
      <c r="G4" s="9" t="s">
        <v>65</v>
      </c>
      <c r="H4" s="10" t="str">
        <f>IF([1]Absolute!I7679="","-",IF($B4="","-",[1]Absolute!I7679))</f>
        <v>-</v>
      </c>
      <c r="I4" s="10" t="str">
        <f>IF([1]Absolute!J7679="","-",IF($B4="","-",[1]Absolute!J7679))</f>
        <v>-</v>
      </c>
      <c r="J4" s="68">
        <f>[1]Absolute!K7679</f>
        <v>105</v>
      </c>
      <c r="K4" s="81">
        <f>[1]Absolute!L7679</f>
        <v>120</v>
      </c>
      <c r="L4" s="11" t="s">
        <v>13</v>
      </c>
    </row>
    <row r="5" spans="1:12" x14ac:dyDescent="0.2">
      <c r="A5" s="11" t="s">
        <v>16</v>
      </c>
      <c r="B5" s="11" t="str">
        <f>IF([1]Absolute!G7680="","-",[1]Absolute!G7680)</f>
        <v>-</v>
      </c>
      <c r="C5" s="80" t="s">
        <v>13</v>
      </c>
      <c r="D5" s="12" t="s">
        <v>12</v>
      </c>
      <c r="E5" s="12" t="s">
        <v>20</v>
      </c>
      <c r="F5" s="12" t="s">
        <v>21</v>
      </c>
      <c r="G5" s="9" t="s">
        <v>12</v>
      </c>
      <c r="H5" s="10" t="str">
        <f>IF([1]Absolute!I7680="","-",IF($B5="","-",[1]Absolute!I7680))</f>
        <v>-</v>
      </c>
      <c r="I5" s="10" t="str">
        <f>IF([1]Absolute!J7680="","-",IF($B5="","-",[1]Absolute!J7680))</f>
        <v>-</v>
      </c>
      <c r="J5" s="68">
        <f>[1]Absolute!K7680</f>
        <v>100.6</v>
      </c>
      <c r="K5" s="81">
        <f>[1]Absolute!L7680</f>
        <v>125</v>
      </c>
      <c r="L5" s="11" t="str">
        <f t="shared" ref="L5:L17" si="0">IF(K5&gt;K4,"↑",IF(K5=K4,"→","↓"))</f>
        <v>↑</v>
      </c>
    </row>
    <row r="6" spans="1:12" x14ac:dyDescent="0.2">
      <c r="A6" s="11" t="s">
        <v>16</v>
      </c>
      <c r="B6" s="11" t="str">
        <f>IF([1]Absolute!G7681="","-",[1]Absolute!G7681)</f>
        <v>-</v>
      </c>
      <c r="C6" s="80" t="s">
        <v>13</v>
      </c>
      <c r="D6" s="12" t="s">
        <v>12</v>
      </c>
      <c r="E6" s="12" t="s">
        <v>24</v>
      </c>
      <c r="F6" s="12" t="s">
        <v>25</v>
      </c>
      <c r="G6" s="9" t="s">
        <v>12</v>
      </c>
      <c r="H6" s="10" t="str">
        <f>IF([1]Absolute!I7681="","-",IF($B6="","-",[1]Absolute!I7681))</f>
        <v>-</v>
      </c>
      <c r="I6" s="10" t="str">
        <f>IF([1]Absolute!J7681="","-",IF($B6="","-",[1]Absolute!J7681))</f>
        <v>-</v>
      </c>
      <c r="J6" s="68">
        <f>[1]Absolute!K7681</f>
        <v>93.56</v>
      </c>
      <c r="K6" s="81">
        <f>[1]Absolute!L7681</f>
        <v>125</v>
      </c>
      <c r="L6" s="11" t="str">
        <f t="shared" si="0"/>
        <v>→</v>
      </c>
    </row>
    <row r="7" spans="1:12" x14ac:dyDescent="0.2">
      <c r="A7" s="11" t="s">
        <v>16</v>
      </c>
      <c r="B7" s="11" t="str">
        <f>IF([1]Absolute!G7682="","-",[1]Absolute!G7682)</f>
        <v>-</v>
      </c>
      <c r="C7" s="80" t="s">
        <v>13</v>
      </c>
      <c r="D7" s="12" t="s">
        <v>12</v>
      </c>
      <c r="E7" s="12" t="s">
        <v>17</v>
      </c>
      <c r="F7" s="12" t="s">
        <v>26</v>
      </c>
      <c r="G7" s="9" t="s">
        <v>12</v>
      </c>
      <c r="H7" s="10" t="str">
        <f>IF([1]Absolute!I7682="","-",IF($B7="","-",[1]Absolute!I7682))</f>
        <v>-</v>
      </c>
      <c r="I7" s="10" t="str">
        <f>IF([1]Absolute!J7682="","-",IF($B7="","-",[1]Absolute!J7682))</f>
        <v>-</v>
      </c>
      <c r="J7" s="68">
        <f>[1]Absolute!K7682</f>
        <v>90.02</v>
      </c>
      <c r="K7" s="81">
        <f>[1]Absolute!L7682</f>
        <v>111.5</v>
      </c>
      <c r="L7" s="11" t="str">
        <f t="shared" si="0"/>
        <v>↓</v>
      </c>
    </row>
    <row r="8" spans="1:12" x14ac:dyDescent="0.2">
      <c r="A8" s="11" t="s">
        <v>16</v>
      </c>
      <c r="B8" s="11" t="str">
        <f>IF([1]Absolute!G7683="","-",[1]Absolute!G7683)</f>
        <v>-</v>
      </c>
      <c r="C8" s="80" t="s">
        <v>13</v>
      </c>
      <c r="D8" s="12" t="s">
        <v>12</v>
      </c>
      <c r="E8" s="61" t="s">
        <v>28</v>
      </c>
      <c r="F8" s="61" t="s">
        <v>29</v>
      </c>
      <c r="G8" s="9" t="s">
        <v>12</v>
      </c>
      <c r="H8" s="10" t="str">
        <f>IF([1]Absolute!I7683="","-",IF($B8="","-",[1]Absolute!I7683))</f>
        <v>-</v>
      </c>
      <c r="I8" s="10" t="str">
        <f>IF([1]Absolute!J7683="","-",IF($B8="","-",[1]Absolute!J7683))</f>
        <v>-</v>
      </c>
      <c r="J8" s="68">
        <f>[1]Absolute!K7683</f>
        <v>104.5</v>
      </c>
      <c r="K8" s="81">
        <f>[1]Absolute!L7683</f>
        <v>111.5</v>
      </c>
      <c r="L8" s="11" t="str">
        <f t="shared" si="0"/>
        <v>→</v>
      </c>
    </row>
    <row r="9" spans="1:12" x14ac:dyDescent="0.2">
      <c r="A9" s="11" t="s">
        <v>16</v>
      </c>
      <c r="B9" s="11" t="str">
        <f>IF([1]Absolute!G7684="","-",[1]Absolute!G7684)</f>
        <v>Hold</v>
      </c>
      <c r="C9" s="80" t="s">
        <v>14</v>
      </c>
      <c r="D9" s="12" t="s">
        <v>65</v>
      </c>
      <c r="E9" s="61" t="s">
        <v>12</v>
      </c>
      <c r="F9" s="61" t="s">
        <v>68</v>
      </c>
      <c r="G9" s="9" t="s">
        <v>92</v>
      </c>
      <c r="H9" s="10">
        <f>IF([1]Absolute!I7684="","-",IF($B9="","-",[1]Absolute!I7684))</f>
        <v>-0.17224880382775121</v>
      </c>
      <c r="I9" s="10">
        <f>IF([1]Absolute!J7684="","-",IF($B9="","-",[1]Absolute!J7684))</f>
        <v>-7.5694069898272098E-2</v>
      </c>
      <c r="J9" s="68">
        <f>[1]Absolute!K7684</f>
        <v>104.5</v>
      </c>
      <c r="K9" s="81">
        <f>[1]Absolute!L7684</f>
        <v>110</v>
      </c>
      <c r="L9" s="11" t="str">
        <f t="shared" si="0"/>
        <v>↓</v>
      </c>
    </row>
    <row r="10" spans="1:12" x14ac:dyDescent="0.2">
      <c r="A10" s="11" t="s">
        <v>16</v>
      </c>
      <c r="B10" s="11" t="str">
        <f>IF([1]Absolute!G7685="","-",[1]Absolute!G7685)</f>
        <v>-</v>
      </c>
      <c r="C10" s="80" t="s">
        <v>13</v>
      </c>
      <c r="D10" s="12" t="s">
        <v>12</v>
      </c>
      <c r="E10" s="61" t="s">
        <v>32</v>
      </c>
      <c r="F10" s="61" t="s">
        <v>33</v>
      </c>
      <c r="G10" s="9" t="s">
        <v>12</v>
      </c>
      <c r="H10" s="10" t="str">
        <f>IF([1]Absolute!I7685="","-",IF($B10="","-",[1]Absolute!I7685))</f>
        <v>-</v>
      </c>
      <c r="I10" s="10" t="str">
        <f>IF([1]Absolute!J7685="","-",IF($B10="","-",[1]Absolute!J7685))</f>
        <v>-</v>
      </c>
      <c r="J10" s="68">
        <f>[1]Absolute!K7685</f>
        <v>101</v>
      </c>
      <c r="K10" s="81">
        <f>[1]Absolute!L7685</f>
        <v>110</v>
      </c>
      <c r="L10" s="11" t="str">
        <f t="shared" si="0"/>
        <v>→</v>
      </c>
    </row>
    <row r="11" spans="1:12" x14ac:dyDescent="0.2">
      <c r="A11" s="11" t="s">
        <v>16</v>
      </c>
      <c r="B11" s="11" t="str">
        <f>IF([1]Absolute!G7686="","-",[1]Absolute!G7686)</f>
        <v>-</v>
      </c>
      <c r="C11" s="80" t="s">
        <v>13</v>
      </c>
      <c r="D11" s="12" t="s">
        <v>12</v>
      </c>
      <c r="E11" s="61" t="s">
        <v>34</v>
      </c>
      <c r="F11" s="61" t="s">
        <v>35</v>
      </c>
      <c r="G11" s="9" t="s">
        <v>12</v>
      </c>
      <c r="H11" s="10" t="str">
        <f>IF([1]Absolute!I7686="","-",IF($B11="","-",[1]Absolute!I7686))</f>
        <v>-</v>
      </c>
      <c r="I11" s="10" t="str">
        <f>IF([1]Absolute!J7686="","-",IF($B11="","-",[1]Absolute!J7686))</f>
        <v>-</v>
      </c>
      <c r="J11" s="68">
        <f>[1]Absolute!K7686</f>
        <v>97.9</v>
      </c>
      <c r="K11" s="81">
        <f>[1]Absolute!L7686</f>
        <v>110</v>
      </c>
      <c r="L11" s="11" t="str">
        <f t="shared" si="0"/>
        <v>→</v>
      </c>
    </row>
    <row r="12" spans="1:12" x14ac:dyDescent="0.2">
      <c r="A12" s="11" t="s">
        <v>16</v>
      </c>
      <c r="B12" s="11" t="str">
        <f>IF([1]Absolute!G7687="","-",[1]Absolute!G7687)</f>
        <v>Buy</v>
      </c>
      <c r="C12" s="80" t="s">
        <v>15</v>
      </c>
      <c r="D12" s="12" t="s">
        <v>92</v>
      </c>
      <c r="E12" s="61" t="s">
        <v>12</v>
      </c>
      <c r="F12" s="61" t="s">
        <v>93</v>
      </c>
      <c r="G12" s="9" t="s">
        <v>94</v>
      </c>
      <c r="H12" s="10">
        <f>IF([1]Absolute!I7687="","-",IF($B12="","-",[1]Absolute!I7687))</f>
        <v>-0.10057803468208093</v>
      </c>
      <c r="I12" s="10">
        <f>IF([1]Absolute!J7687="","-",IF($B12="","-",[1]Absolute!J7687))</f>
        <v>-9.6704059397252129E-2</v>
      </c>
      <c r="J12" s="68">
        <f>[1]Absolute!K7687</f>
        <v>86.5</v>
      </c>
      <c r="K12" s="81">
        <f>[1]Absolute!L7687</f>
        <v>110</v>
      </c>
      <c r="L12" s="11" t="str">
        <f t="shared" si="0"/>
        <v>→</v>
      </c>
    </row>
    <row r="13" spans="1:12" x14ac:dyDescent="0.2">
      <c r="A13" s="11" t="s">
        <v>16</v>
      </c>
      <c r="B13" s="11" t="str">
        <f>IF([1]Absolute!G7688="","-",[1]Absolute!G7688)</f>
        <v>-</v>
      </c>
      <c r="C13" s="80" t="s">
        <v>13</v>
      </c>
      <c r="D13" s="12" t="s">
        <v>12</v>
      </c>
      <c r="E13" s="61" t="s">
        <v>36</v>
      </c>
      <c r="F13" s="61" t="s">
        <v>37</v>
      </c>
      <c r="G13" s="9" t="s">
        <v>12</v>
      </c>
      <c r="H13" s="10" t="str">
        <f>IF([1]Absolute!I7688="","-",IF($B13="","-",[1]Absolute!I7688))</f>
        <v>-</v>
      </c>
      <c r="I13" s="10" t="str">
        <f>IF([1]Absolute!J7688="","-",IF($B13="","-",[1]Absolute!J7688))</f>
        <v>-</v>
      </c>
      <c r="J13" s="68">
        <f>[1]Absolute!K7688</f>
        <v>88.84</v>
      </c>
      <c r="K13" s="81">
        <f>[1]Absolute!L7688</f>
        <v>110</v>
      </c>
      <c r="L13" s="11" t="str">
        <f t="shared" si="0"/>
        <v>→</v>
      </c>
    </row>
    <row r="14" spans="1:12" x14ac:dyDescent="0.2">
      <c r="A14" s="11" t="s">
        <v>16</v>
      </c>
      <c r="B14" s="11" t="str">
        <f>IF([1]Absolute!G7689="","-",[1]Absolute!G7689)</f>
        <v>-</v>
      </c>
      <c r="C14" s="80" t="s">
        <v>13</v>
      </c>
      <c r="D14" s="12" t="s">
        <v>12</v>
      </c>
      <c r="E14" s="61" t="s">
        <v>42</v>
      </c>
      <c r="F14" s="61" t="s">
        <v>43</v>
      </c>
      <c r="G14" s="9" t="s">
        <v>12</v>
      </c>
      <c r="H14" s="10" t="str">
        <f>IF([1]Absolute!I7689="","-",IF($B14="","-",[1]Absolute!I7689))</f>
        <v>-</v>
      </c>
      <c r="I14" s="10" t="str">
        <f>IF([1]Absolute!J7689="","-",IF($B14="","-",[1]Absolute!J7689))</f>
        <v>-</v>
      </c>
      <c r="J14" s="68">
        <f>[1]Absolute!K7689</f>
        <v>84.44</v>
      </c>
      <c r="K14" s="81">
        <f>[1]Absolute!L7689</f>
        <v>110</v>
      </c>
      <c r="L14" s="11" t="str">
        <f t="shared" si="0"/>
        <v>→</v>
      </c>
    </row>
    <row r="15" spans="1:12" x14ac:dyDescent="0.2">
      <c r="A15" s="11" t="s">
        <v>16</v>
      </c>
      <c r="B15" s="11" t="str">
        <f>IF([1]Absolute!G7690="","-",[1]Absolute!G7690)</f>
        <v>-</v>
      </c>
      <c r="C15" s="80" t="s">
        <v>13</v>
      </c>
      <c r="D15" s="12" t="s">
        <v>12</v>
      </c>
      <c r="E15" s="61" t="s">
        <v>78</v>
      </c>
      <c r="F15" s="61" t="s">
        <v>79</v>
      </c>
      <c r="G15" s="9" t="s">
        <v>12</v>
      </c>
      <c r="H15" s="10" t="str">
        <f>IF([1]Absolute!I7690="","-",IF($B15="","-",[1]Absolute!I7690))</f>
        <v>-</v>
      </c>
      <c r="I15" s="10" t="str">
        <f>IF([1]Absolute!J7690="","-",IF($B15="","-",[1]Absolute!J7690))</f>
        <v>-</v>
      </c>
      <c r="J15" s="68">
        <f>[1]Absolute!K7690</f>
        <v>77.599999999999994</v>
      </c>
      <c r="K15" s="81">
        <f>[1]Absolute!L7690</f>
        <v>110</v>
      </c>
      <c r="L15" s="11" t="str">
        <f t="shared" si="0"/>
        <v>→</v>
      </c>
    </row>
    <row r="16" spans="1:12" x14ac:dyDescent="0.2">
      <c r="A16" s="11" t="s">
        <v>16</v>
      </c>
      <c r="B16" s="11" t="str">
        <f>IF([1]Absolute!G7691="","-",[1]Absolute!G7691)</f>
        <v>-</v>
      </c>
      <c r="C16" s="80" t="s">
        <v>13</v>
      </c>
      <c r="D16" s="12" t="s">
        <v>12</v>
      </c>
      <c r="E16" s="61" t="s">
        <v>59</v>
      </c>
      <c r="F16" s="61" t="s">
        <v>60</v>
      </c>
      <c r="G16" s="9" t="s">
        <v>12</v>
      </c>
      <c r="H16" s="10" t="str">
        <f>IF([1]Absolute!I7691="","-",IF($B16="","-",[1]Absolute!I7691))</f>
        <v>-</v>
      </c>
      <c r="I16" s="10" t="str">
        <f>IF([1]Absolute!J7691="","-",IF($B16="","-",[1]Absolute!J7691))</f>
        <v>-</v>
      </c>
      <c r="J16" s="68">
        <f>[1]Absolute!K7691</f>
        <v>74.680000000000007</v>
      </c>
      <c r="K16" s="81">
        <f>[1]Absolute!L7691</f>
        <v>110</v>
      </c>
      <c r="L16" s="11" t="str">
        <f t="shared" si="0"/>
        <v>→</v>
      </c>
    </row>
    <row r="17" spans="1:12" x14ac:dyDescent="0.2">
      <c r="A17" s="11" t="s">
        <v>16</v>
      </c>
      <c r="B17" s="11" t="str">
        <f>IF([1]Absolute!G7692="","-",[1]Absolute!G7692)</f>
        <v>-</v>
      </c>
      <c r="C17" s="80" t="s">
        <v>13</v>
      </c>
      <c r="D17" s="12" t="s">
        <v>12</v>
      </c>
      <c r="E17" s="61" t="s">
        <v>48</v>
      </c>
      <c r="F17" s="61" t="s">
        <v>49</v>
      </c>
      <c r="G17" s="9" t="s">
        <v>12</v>
      </c>
      <c r="H17" s="10" t="str">
        <f>IF([1]Absolute!I7692="","-",IF($B17="","-",[1]Absolute!I7692))</f>
        <v>-</v>
      </c>
      <c r="I17" s="10" t="str">
        <f>IF([1]Absolute!J7692="","-",IF($B17="","-",[1]Absolute!J7692))</f>
        <v>-</v>
      </c>
      <c r="J17" s="68">
        <f>[1]Absolute!K7692</f>
        <v>77.8</v>
      </c>
      <c r="K17" s="81">
        <f>[1]Absolute!L7692</f>
        <v>110</v>
      </c>
      <c r="L17" s="11" t="str">
        <f t="shared" si="0"/>
        <v>→</v>
      </c>
    </row>
    <row r="18" spans="1:12" x14ac:dyDescent="0.2">
      <c r="D18" s="62"/>
      <c r="E18" s="62"/>
      <c r="F18" s="62"/>
      <c r="G18" s="62"/>
      <c r="H18" s="49"/>
      <c r="I18" s="49"/>
      <c r="J18" s="82"/>
      <c r="K18" s="83"/>
    </row>
    <row r="19" spans="1:12" x14ac:dyDescent="0.2">
      <c r="D19" s="62"/>
      <c r="E19" s="62"/>
      <c r="F19" s="62"/>
      <c r="G19" s="62"/>
      <c r="H19" s="49"/>
      <c r="I19" s="49"/>
      <c r="J19" s="82"/>
      <c r="K19" s="83"/>
    </row>
  </sheetData>
  <pageMargins left="0.75" right="0.75" top="1" bottom="1" header="0.5" footer="0.5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1">
    <tabColor rgb="FFCCFFFF"/>
    <pageSetUpPr fitToPage="1"/>
  </sheetPr>
  <dimension ref="A1:I19"/>
  <sheetViews>
    <sheetView topLeftCell="A64" workbookViewId="0">
      <selection activeCell="A20" sqref="A20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6.7109375" customWidth="1"/>
    <col min="4" max="4" width="10.140625" style="2" bestFit="1" customWidth="1"/>
    <col min="5" max="5" width="15.7109375" style="2" bestFit="1" customWidth="1"/>
    <col min="6" max="6" width="15.7109375" style="2" customWidth="1"/>
    <col min="7" max="7" width="22.7109375" style="2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91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t="str">
        <f>JSW!A4</f>
        <v>Łukasz Prokopiuk</v>
      </c>
      <c r="B4" s="11" t="s">
        <v>74</v>
      </c>
      <c r="C4" s="11" t="s">
        <v>13</v>
      </c>
      <c r="D4" s="12" t="str">
        <f>JSW!D4</f>
        <v>-</v>
      </c>
      <c r="E4" s="12" t="s">
        <v>18</v>
      </c>
      <c r="F4" s="12" t="s">
        <v>19</v>
      </c>
      <c r="G4" s="12" t="s">
        <v>20</v>
      </c>
      <c r="H4" s="14">
        <f>JSW!J4</f>
        <v>105</v>
      </c>
      <c r="I4" s="55">
        <f>IF(B4="-","-",[1]Relative!J7675)</f>
        <v>0</v>
      </c>
    </row>
    <row r="5" spans="1:9" x14ac:dyDescent="0.2">
      <c r="A5" t="str">
        <f>JSW!A5</f>
        <v>Łukasz Prokopiuk</v>
      </c>
      <c r="B5" s="11" t="str">
        <f>IF([1]Relative!H7676="","-",[1]Relative!H7676)</f>
        <v>Neutral</v>
      </c>
      <c r="C5" s="11" t="s">
        <v>14</v>
      </c>
      <c r="D5" s="12" t="s">
        <v>20</v>
      </c>
      <c r="E5" s="12" t="s">
        <v>12</v>
      </c>
      <c r="F5" s="12" t="s">
        <v>21</v>
      </c>
      <c r="G5" s="12" t="s">
        <v>24</v>
      </c>
      <c r="H5" s="14">
        <f>JSW!J5</f>
        <v>100.6</v>
      </c>
      <c r="I5" s="55">
        <f>IF(B5="-","-",[1]Relative!J7676)</f>
        <v>-2.5633491517036089E-2</v>
      </c>
    </row>
    <row r="6" spans="1:9" x14ac:dyDescent="0.2">
      <c r="A6" t="str">
        <f>JSW!A6</f>
        <v>Łukasz Prokopiuk</v>
      </c>
      <c r="B6" s="11" t="str">
        <f>IF([1]Relative!H7677="","-",[1]Relative!H7677)</f>
        <v>Overweight</v>
      </c>
      <c r="C6" s="11" t="s">
        <v>15</v>
      </c>
      <c r="D6" s="12" t="s">
        <v>24</v>
      </c>
      <c r="E6" s="12" t="s">
        <v>12</v>
      </c>
      <c r="F6" s="12" t="s">
        <v>25</v>
      </c>
      <c r="G6" s="12" t="s">
        <v>65</v>
      </c>
      <c r="H6" s="14">
        <f>JSW!J6</f>
        <v>93.56</v>
      </c>
      <c r="I6" s="55">
        <f>IF(B6="-","-",[1]Relative!J7677)</f>
        <v>4.3874806002374811E-2</v>
      </c>
    </row>
    <row r="7" spans="1:9" x14ac:dyDescent="0.2">
      <c r="A7" t="str">
        <f>JSW!A7</f>
        <v>Łukasz Prokopiuk</v>
      </c>
      <c r="B7" s="11" t="str">
        <f>IF([1]Relative!H7678="","-",[1]Relative!H7678)</f>
        <v>-</v>
      </c>
      <c r="C7" s="11" t="s">
        <v>13</v>
      </c>
      <c r="D7" s="12" t="s">
        <v>12</v>
      </c>
      <c r="E7" s="12" t="s">
        <v>17</v>
      </c>
      <c r="F7" s="12" t="s">
        <v>26</v>
      </c>
      <c r="G7" s="12" t="s">
        <v>12</v>
      </c>
      <c r="H7" s="14">
        <f>JSW!J7</f>
        <v>90.02</v>
      </c>
      <c r="I7" s="55" t="str">
        <f>IF(B7="-","-",[1]Relative!J7678)</f>
        <v>-</v>
      </c>
    </row>
    <row r="8" spans="1:9" x14ac:dyDescent="0.2">
      <c r="A8" t="str">
        <f>JSW!A8</f>
        <v>Łukasz Prokopiuk</v>
      </c>
      <c r="B8" s="11" t="str">
        <f>IF([1]Relative!H7679="","-",[1]Relative!H7679)</f>
        <v>-</v>
      </c>
      <c r="C8" s="11" t="s">
        <v>13</v>
      </c>
      <c r="D8" s="12" t="s">
        <v>12</v>
      </c>
      <c r="E8" s="61" t="s">
        <v>28</v>
      </c>
      <c r="F8" s="61" t="s">
        <v>29</v>
      </c>
      <c r="G8" s="12" t="s">
        <v>12</v>
      </c>
      <c r="H8" s="14">
        <f>JSW!J8</f>
        <v>104.5</v>
      </c>
      <c r="I8" s="55" t="str">
        <f>IF(B8="-","-",[1]Relative!J7679)</f>
        <v>-</v>
      </c>
    </row>
    <row r="9" spans="1:9" x14ac:dyDescent="0.2">
      <c r="A9" t="str">
        <f>JSW!A9</f>
        <v>Łukasz Prokopiuk</v>
      </c>
      <c r="B9" s="11" t="str">
        <f>IF([1]Relative!H7680="","-",[1]Relative!H7680)</f>
        <v>Underweight</v>
      </c>
      <c r="C9" s="11" t="s">
        <v>14</v>
      </c>
      <c r="D9" s="12" t="s">
        <v>65</v>
      </c>
      <c r="E9" s="61" t="s">
        <v>12</v>
      </c>
      <c r="F9" s="61" t="s">
        <v>68</v>
      </c>
      <c r="G9" s="12" t="s">
        <v>92</v>
      </c>
      <c r="H9" s="14">
        <f>JSW!J9</f>
        <v>104.5</v>
      </c>
      <c r="I9" s="55">
        <f>IF(B9="-","-",[1]Relative!J7680)</f>
        <v>-7.5694069898272098E-2</v>
      </c>
    </row>
    <row r="10" spans="1:9" x14ac:dyDescent="0.2">
      <c r="A10" t="str">
        <f>JSW!A10</f>
        <v>Łukasz Prokopiuk</v>
      </c>
      <c r="B10" s="11" t="str">
        <f>IF([1]Relative!H7681="","-",[1]Relative!H7681)</f>
        <v>-</v>
      </c>
      <c r="C10" s="11" t="s">
        <v>13</v>
      </c>
      <c r="D10" s="12" t="s">
        <v>12</v>
      </c>
      <c r="E10" s="61" t="s">
        <v>32</v>
      </c>
      <c r="F10" s="61" t="s">
        <v>33</v>
      </c>
      <c r="G10" s="12" t="s">
        <v>12</v>
      </c>
      <c r="H10" s="14">
        <f>JSW!J10</f>
        <v>101</v>
      </c>
      <c r="I10" s="55" t="str">
        <f>IF(B10="-","-",[1]Relative!J7681)</f>
        <v>-</v>
      </c>
    </row>
    <row r="11" spans="1:9" x14ac:dyDescent="0.2">
      <c r="A11" t="str">
        <f>JSW!A11</f>
        <v>Łukasz Prokopiuk</v>
      </c>
      <c r="B11" s="11" t="str">
        <f>IF([1]Relative!H7682="","-",[1]Relative!H7682)</f>
        <v>-</v>
      </c>
      <c r="C11" s="11" t="s">
        <v>13</v>
      </c>
      <c r="D11" s="12" t="s">
        <v>12</v>
      </c>
      <c r="E11" s="61" t="s">
        <v>34</v>
      </c>
      <c r="F11" s="61" t="s">
        <v>35</v>
      </c>
      <c r="G11" s="12" t="s">
        <v>12</v>
      </c>
      <c r="H11" s="14">
        <f>JSW!J11</f>
        <v>97.9</v>
      </c>
      <c r="I11" s="55" t="str">
        <f>IF(B11="-","-",[1]Relative!J7682)</f>
        <v>-</v>
      </c>
    </row>
    <row r="12" spans="1:9" x14ac:dyDescent="0.2">
      <c r="A12" t="str">
        <f>JSW!A12</f>
        <v>Łukasz Prokopiuk</v>
      </c>
      <c r="B12" s="11" t="str">
        <f>IF([1]Relative!H7683="","-",[1]Relative!H7683)</f>
        <v>Overweight</v>
      </c>
      <c r="C12" s="11" t="s">
        <v>15</v>
      </c>
      <c r="D12" s="12" t="s">
        <v>92</v>
      </c>
      <c r="E12" s="61" t="s">
        <v>12</v>
      </c>
      <c r="F12" s="61" t="s">
        <v>93</v>
      </c>
      <c r="G12" s="12" t="s">
        <v>94</v>
      </c>
      <c r="H12" s="14">
        <f>JSW!J12</f>
        <v>86.5</v>
      </c>
      <c r="I12" s="55">
        <f>IF(B12="-","-",[1]Relative!J7683)</f>
        <v>-9.6704059397252129E-2</v>
      </c>
    </row>
    <row r="13" spans="1:9" x14ac:dyDescent="0.2">
      <c r="A13" t="str">
        <f>JSW!A13</f>
        <v>Łukasz Prokopiuk</v>
      </c>
      <c r="B13" s="11" t="str">
        <f>IF([1]Relative!H7684="","-",[1]Relative!H7684)</f>
        <v>-</v>
      </c>
      <c r="C13" s="11" t="s">
        <v>13</v>
      </c>
      <c r="D13" s="12" t="s">
        <v>12</v>
      </c>
      <c r="E13" s="61" t="s">
        <v>36</v>
      </c>
      <c r="F13" s="61" t="s">
        <v>37</v>
      </c>
      <c r="G13" s="12" t="s">
        <v>12</v>
      </c>
      <c r="H13" s="14">
        <f>JSW!J13</f>
        <v>88.84</v>
      </c>
      <c r="I13" s="55" t="str">
        <f>IF(B13="-","-",[1]Relative!J7684)</f>
        <v>-</v>
      </c>
    </row>
    <row r="14" spans="1:9" x14ac:dyDescent="0.2">
      <c r="A14" t="str">
        <f>JSW!A14</f>
        <v>Łukasz Prokopiuk</v>
      </c>
      <c r="B14" s="11" t="str">
        <f>IF([1]Relative!H7685="","-",[1]Relative!H7685)</f>
        <v>-</v>
      </c>
      <c r="C14" s="11" t="s">
        <v>13</v>
      </c>
      <c r="D14" s="12" t="s">
        <v>12</v>
      </c>
      <c r="E14" s="61" t="s">
        <v>42</v>
      </c>
      <c r="F14" s="61" t="s">
        <v>43</v>
      </c>
      <c r="G14" s="12" t="s">
        <v>12</v>
      </c>
      <c r="H14" s="14">
        <f>JSW!J14</f>
        <v>84.44</v>
      </c>
      <c r="I14" s="55" t="str">
        <f>IF(B14="-","-",[1]Relative!J7685)</f>
        <v>-</v>
      </c>
    </row>
    <row r="15" spans="1:9" x14ac:dyDescent="0.2">
      <c r="A15" t="str">
        <f>JSW!A15</f>
        <v>Łukasz Prokopiuk</v>
      </c>
      <c r="B15" s="11" t="str">
        <f>IF([1]Relative!H7686="","-",[1]Relative!H7686)</f>
        <v>-</v>
      </c>
      <c r="C15" s="11" t="s">
        <v>13</v>
      </c>
      <c r="D15" s="12" t="s">
        <v>12</v>
      </c>
      <c r="E15" s="61" t="s">
        <v>78</v>
      </c>
      <c r="F15" s="61" t="s">
        <v>79</v>
      </c>
      <c r="G15" s="12" t="s">
        <v>12</v>
      </c>
      <c r="H15" s="14">
        <f>JSW!J15</f>
        <v>77.599999999999994</v>
      </c>
      <c r="I15" s="55" t="str">
        <f>IF(B15="-","-",[1]Relative!J7686)</f>
        <v>-</v>
      </c>
    </row>
    <row r="16" spans="1:9" x14ac:dyDescent="0.2">
      <c r="A16" t="str">
        <f>JSW!A16</f>
        <v>Łukasz Prokopiuk</v>
      </c>
      <c r="B16" s="11" t="str">
        <f>IF([1]Relative!H7687="","-",[1]Relative!H7687)</f>
        <v>-</v>
      </c>
      <c r="C16" s="11" t="s">
        <v>13</v>
      </c>
      <c r="D16" s="12" t="s">
        <v>12</v>
      </c>
      <c r="E16" s="61" t="s">
        <v>59</v>
      </c>
      <c r="F16" s="61" t="s">
        <v>60</v>
      </c>
      <c r="G16" s="12" t="s">
        <v>12</v>
      </c>
      <c r="H16" s="14">
        <f>JSW!J16</f>
        <v>74.680000000000007</v>
      </c>
      <c r="I16" s="55" t="str">
        <f>IF(B16="-","-",[1]Relative!J7687)</f>
        <v>-</v>
      </c>
    </row>
    <row r="17" spans="1:9" x14ac:dyDescent="0.2">
      <c r="A17" t="str">
        <f>JSW!A17</f>
        <v>Łukasz Prokopiuk</v>
      </c>
      <c r="B17" s="11" t="str">
        <f>IF([1]Relative!H7688="","-",[1]Relative!H7688)</f>
        <v>-</v>
      </c>
      <c r="C17" s="11" t="s">
        <v>13</v>
      </c>
      <c r="D17" s="12" t="s">
        <v>12</v>
      </c>
      <c r="E17" s="61" t="s">
        <v>48</v>
      </c>
      <c r="F17" s="61" t="s">
        <v>49</v>
      </c>
      <c r="G17" s="12" t="s">
        <v>12</v>
      </c>
      <c r="H17" s="14">
        <f>JSW!J17</f>
        <v>77.8</v>
      </c>
      <c r="I17" s="55" t="str">
        <f>IF(B17="-","-",[1]Relative!J7688)</f>
        <v>-</v>
      </c>
    </row>
    <row r="18" spans="1:9" x14ac:dyDescent="0.2">
      <c r="C18" s="7"/>
      <c r="D18" s="62"/>
      <c r="E18" s="62"/>
      <c r="F18" s="62"/>
      <c r="G18" s="62"/>
      <c r="H18" s="20"/>
      <c r="I18" s="56"/>
    </row>
    <row r="19" spans="1:9" x14ac:dyDescent="0.2">
      <c r="B19" s="21" t="s">
        <v>50</v>
      </c>
      <c r="C19" s="7"/>
      <c r="D19" s="62"/>
      <c r="E19" s="62"/>
      <c r="F19" s="62"/>
      <c r="G19" s="62"/>
      <c r="H19" s="20"/>
      <c r="I19" s="56"/>
    </row>
  </sheetData>
  <pageMargins left="0.75" right="0.75" top="1" bottom="1" header="0.5" footer="0.5"/>
  <pageSetup paperSize="9"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7">
    <tabColor rgb="FFCCFFFF"/>
  </sheetPr>
  <dimension ref="A1:L22"/>
  <sheetViews>
    <sheetView topLeftCell="A124" workbookViewId="0">
      <selection activeCell="A23" sqref="A23:XFD57"/>
    </sheetView>
  </sheetViews>
  <sheetFormatPr defaultRowHeight="12.75" x14ac:dyDescent="0.2"/>
  <cols>
    <col min="1" max="1" width="15.7109375" style="32" customWidth="1"/>
    <col min="2" max="2" width="17.28515625" style="32" bestFit="1" customWidth="1"/>
    <col min="3" max="3" width="5" style="32" customWidth="1"/>
    <col min="4" max="4" width="10.140625" style="32" bestFit="1" customWidth="1"/>
    <col min="5" max="5" width="15.7109375" style="32" bestFit="1" customWidth="1"/>
    <col min="6" max="6" width="15.7109375" style="32" customWidth="1"/>
    <col min="7" max="7" width="22" style="32" bestFit="1" customWidth="1"/>
    <col min="8" max="8" width="12.85546875" style="32" customWidth="1"/>
    <col min="9" max="9" width="20.85546875" style="32" bestFit="1" customWidth="1"/>
    <col min="10" max="10" width="23.5703125" style="32" bestFit="1" customWidth="1"/>
    <col min="11" max="11" width="15.5703125" style="32" bestFit="1" customWidth="1"/>
    <col min="12" max="16384" width="9.140625" style="32"/>
  </cols>
  <sheetData>
    <row r="1" spans="1:12" x14ac:dyDescent="0.2">
      <c r="A1" s="31" t="s">
        <v>0</v>
      </c>
      <c r="D1" s="33"/>
      <c r="E1" s="33"/>
      <c r="F1" s="33"/>
      <c r="G1" s="33"/>
      <c r="H1" s="33"/>
      <c r="I1" s="33"/>
      <c r="L1" s="33"/>
    </row>
    <row r="2" spans="1:12" s="84" customFormat="1" ht="25.5" x14ac:dyDescent="0.2">
      <c r="A2" s="66" t="s">
        <v>1</v>
      </c>
      <c r="B2" s="66" t="s">
        <v>2</v>
      </c>
      <c r="C2" s="66"/>
      <c r="D2" s="66" t="s">
        <v>3</v>
      </c>
      <c r="E2" s="66" t="s">
        <v>4</v>
      </c>
      <c r="F2" s="66" t="s">
        <v>5</v>
      </c>
      <c r="G2" s="66" t="s">
        <v>6</v>
      </c>
      <c r="H2" s="66" t="s">
        <v>7</v>
      </c>
      <c r="I2" s="66" t="s">
        <v>8</v>
      </c>
      <c r="J2" s="66" t="s">
        <v>9</v>
      </c>
      <c r="K2" s="66" t="s">
        <v>10</v>
      </c>
      <c r="L2" s="66"/>
    </row>
    <row r="3" spans="1:12" x14ac:dyDescent="0.2">
      <c r="A3" s="38" t="s">
        <v>95</v>
      </c>
      <c r="B3" s="38"/>
      <c r="C3" s="38"/>
      <c r="D3" s="39"/>
      <c r="E3" s="39"/>
      <c r="F3" s="39"/>
      <c r="G3" s="39"/>
      <c r="H3" s="39"/>
      <c r="I3" s="39"/>
      <c r="J3" s="38"/>
      <c r="K3" s="38"/>
      <c r="L3" s="39"/>
    </row>
    <row r="4" spans="1:12" x14ac:dyDescent="0.2">
      <c r="A4" s="45" t="s">
        <v>16</v>
      </c>
      <c r="B4" s="44" t="s">
        <v>61</v>
      </c>
      <c r="C4" s="44" t="s">
        <v>13</v>
      </c>
      <c r="D4" s="52" t="s">
        <v>12</v>
      </c>
      <c r="E4" s="52" t="s">
        <v>18</v>
      </c>
      <c r="F4" s="52" t="s">
        <v>19</v>
      </c>
      <c r="G4" s="52" t="s">
        <v>81</v>
      </c>
      <c r="H4" s="46" t="str">
        <f>IF([1]Absolute!I8460="","-",IF($B12="","-",[1]Absolute!I8460))</f>
        <v>-</v>
      </c>
      <c r="I4" s="46" t="str">
        <f>IF([1]Absolute!J8460="","-",IF($B12="","-",[1]Absolute!J8460))</f>
        <v>-</v>
      </c>
      <c r="J4" s="53">
        <f>[1]Absolute!K8460</f>
        <v>118.8</v>
      </c>
      <c r="K4" s="85">
        <f>[1]Absolute!L8460</f>
        <v>124</v>
      </c>
      <c r="L4" s="44" t="s">
        <v>13</v>
      </c>
    </row>
    <row r="5" spans="1:12" x14ac:dyDescent="0.2">
      <c r="A5" s="45" t="s">
        <v>16</v>
      </c>
      <c r="B5" s="44" t="str">
        <f>IF([1]Absolute!G8461="","-",[1]Absolute!G8461)</f>
        <v>Hold</v>
      </c>
      <c r="C5" s="44" t="s">
        <v>14</v>
      </c>
      <c r="D5" s="52" t="s">
        <v>81</v>
      </c>
      <c r="E5" s="52" t="s">
        <v>12</v>
      </c>
      <c r="F5" s="52" t="s">
        <v>84</v>
      </c>
      <c r="G5" s="52" t="s">
        <v>28</v>
      </c>
      <c r="H5" s="46">
        <f>IF([1]Absolute!I8461="","-",IF($B6="","-",[1]Absolute!I8461))</f>
        <v>-0.15396888711607493</v>
      </c>
      <c r="I5" s="46">
        <f>IF([1]Absolute!J8461="","-",IF($B6="","-",[1]Absolute!J8461))</f>
        <v>-0.15916453203207992</v>
      </c>
      <c r="J5" s="53">
        <f>[1]Absolute!K8461</f>
        <v>125.35</v>
      </c>
      <c r="K5" s="85">
        <f>[1]Absolute!L8461</f>
        <v>130</v>
      </c>
      <c r="L5" s="44" t="str">
        <f t="shared" ref="L5:L20" si="0">IF(K5&gt;K4,"↑",IF(K5=K4,"→","↓"))</f>
        <v>↑</v>
      </c>
    </row>
    <row r="6" spans="1:12" x14ac:dyDescent="0.2">
      <c r="A6" s="45" t="s">
        <v>16</v>
      </c>
      <c r="B6" s="44" t="str">
        <f>IF([1]Absolute!G8462="","-",[1]Absolute!G8462)</f>
        <v>-</v>
      </c>
      <c r="C6" s="44" t="s">
        <v>13</v>
      </c>
      <c r="D6" s="52" t="s">
        <v>12</v>
      </c>
      <c r="E6" s="86" t="s">
        <v>20</v>
      </c>
      <c r="F6" s="86" t="s">
        <v>21</v>
      </c>
      <c r="G6" s="52" t="s">
        <v>12</v>
      </c>
      <c r="H6" s="46" t="str">
        <f>IF([1]Absolute!I8462="","-",IF($B7="","-",[1]Absolute!I8462))</f>
        <v>-</v>
      </c>
      <c r="I6" s="46" t="str">
        <f>IF([1]Absolute!J8462="","-",IF($B7="","-",[1]Absolute!J8462))</f>
        <v>-</v>
      </c>
      <c r="J6" s="53">
        <f>[1]Absolute!K8462</f>
        <v>132</v>
      </c>
      <c r="K6" s="85">
        <f>[1]Absolute!L8462</f>
        <v>130</v>
      </c>
      <c r="L6" s="44" t="str">
        <f t="shared" si="0"/>
        <v>→</v>
      </c>
    </row>
    <row r="7" spans="1:12" x14ac:dyDescent="0.2">
      <c r="A7" s="45" t="s">
        <v>16</v>
      </c>
      <c r="B7" s="44" t="str">
        <f>IF([1]Absolute!G8463="","-",[1]Absolute!G8463)</f>
        <v>-</v>
      </c>
      <c r="C7" s="44" t="s">
        <v>13</v>
      </c>
      <c r="D7" s="52" t="s">
        <v>12</v>
      </c>
      <c r="E7" s="86" t="s">
        <v>24</v>
      </c>
      <c r="F7" s="86" t="s">
        <v>25</v>
      </c>
      <c r="G7" s="52" t="s">
        <v>12</v>
      </c>
      <c r="H7" s="46" t="str">
        <f>IF([1]Absolute!I8463="","-",IF($B8="","-",[1]Absolute!I8463))</f>
        <v>-</v>
      </c>
      <c r="I7" s="46" t="str">
        <f>IF([1]Absolute!J8463="","-",IF($B8="","-",[1]Absolute!J8463))</f>
        <v>-</v>
      </c>
      <c r="J7" s="53">
        <f>[1]Absolute!K8463</f>
        <v>122</v>
      </c>
      <c r="K7" s="85">
        <f>[1]Absolute!L8463</f>
        <v>130</v>
      </c>
      <c r="L7" s="44" t="str">
        <f t="shared" si="0"/>
        <v>→</v>
      </c>
    </row>
    <row r="8" spans="1:12" x14ac:dyDescent="0.2">
      <c r="A8" s="45" t="s">
        <v>16</v>
      </c>
      <c r="B8" s="44" t="str">
        <f>IF([1]Absolute!G8464="","-",[1]Absolute!G8464)</f>
        <v>-</v>
      </c>
      <c r="C8" s="44" t="s">
        <v>13</v>
      </c>
      <c r="D8" s="52" t="s">
        <v>12</v>
      </c>
      <c r="E8" s="86" t="s">
        <v>17</v>
      </c>
      <c r="F8" s="86" t="s">
        <v>26</v>
      </c>
      <c r="G8" s="52" t="s">
        <v>12</v>
      </c>
      <c r="H8" s="46" t="str">
        <f>IF([1]Absolute!I8464="","-",IF($B9="","-",[1]Absolute!I8464))</f>
        <v>-</v>
      </c>
      <c r="I8" s="46" t="str">
        <f>IF([1]Absolute!J8464="","-",IF($B9="","-",[1]Absolute!J8464))</f>
        <v>-</v>
      </c>
      <c r="J8" s="53">
        <f>[1]Absolute!K8464</f>
        <v>111.05</v>
      </c>
      <c r="K8" s="85">
        <f>[1]Absolute!L8464</f>
        <v>109.4</v>
      </c>
      <c r="L8" s="44" t="str">
        <f t="shared" si="0"/>
        <v>↓</v>
      </c>
    </row>
    <row r="9" spans="1:12" x14ac:dyDescent="0.2">
      <c r="A9" s="45" t="s">
        <v>16</v>
      </c>
      <c r="B9" s="44" t="str">
        <f>IF([1]Absolute!G8465="","-",[1]Absolute!G8465)</f>
        <v>Sell</v>
      </c>
      <c r="C9" s="44" t="s">
        <v>14</v>
      </c>
      <c r="D9" s="52" t="s">
        <v>28</v>
      </c>
      <c r="E9" s="86" t="s">
        <v>12</v>
      </c>
      <c r="F9" s="86" t="s">
        <v>29</v>
      </c>
      <c r="G9" s="52" t="str">
        <f>D11</f>
        <v>27.02.2018</v>
      </c>
      <c r="H9" s="46">
        <f>IF([1]Absolute!I8465="","-",IF($B10="","-",[1]Absolute!I8465))</f>
        <v>-6.8363979255068319E-2</v>
      </c>
      <c r="I9" s="46">
        <f>IF([1]Absolute!J8465="","-",IF($B10="","-",[1]Absolute!J8465))</f>
        <v>-3.9398354755477039E-2</v>
      </c>
      <c r="J9" s="53">
        <f>[1]Absolute!K8465</f>
        <v>106.05</v>
      </c>
      <c r="K9" s="85">
        <f>[1]Absolute!L8465</f>
        <v>100</v>
      </c>
      <c r="L9" s="44" t="str">
        <f t="shared" si="0"/>
        <v>↓</v>
      </c>
    </row>
    <row r="10" spans="1:12" x14ac:dyDescent="0.2">
      <c r="A10" s="45" t="s">
        <v>16</v>
      </c>
      <c r="B10" s="44" t="str">
        <f>IF([1]Absolute!G8466="","-",[1]Absolute!G8466)</f>
        <v>-</v>
      </c>
      <c r="C10" s="44" t="s">
        <v>13</v>
      </c>
      <c r="D10" s="52" t="s">
        <v>12</v>
      </c>
      <c r="E10" s="86" t="s">
        <v>32</v>
      </c>
      <c r="F10" s="86" t="s">
        <v>33</v>
      </c>
      <c r="G10" s="52" t="s">
        <v>12</v>
      </c>
      <c r="H10" s="46" t="str">
        <f>IF([1]Absolute!I8466="","-",IF($B11="","-",[1]Absolute!I8466))</f>
        <v>-</v>
      </c>
      <c r="I10" s="46" t="str">
        <f>IF([1]Absolute!J8466="","-",IF($B11="","-",[1]Absolute!J8466))</f>
        <v>-</v>
      </c>
      <c r="J10" s="53">
        <f>[1]Absolute!K8466</f>
        <v>96.34</v>
      </c>
      <c r="K10" s="85">
        <f>[1]Absolute!L8466</f>
        <v>100</v>
      </c>
      <c r="L10" s="44" t="str">
        <f t="shared" si="0"/>
        <v>→</v>
      </c>
    </row>
    <row r="11" spans="1:12" x14ac:dyDescent="0.2">
      <c r="A11" s="45" t="s">
        <v>16</v>
      </c>
      <c r="B11" s="44" t="str">
        <f>IF([1]Absolute!G8467="","-",[1]Absolute!G8467)</f>
        <v>Suspended</v>
      </c>
      <c r="C11" s="44" t="s">
        <v>12</v>
      </c>
      <c r="D11" s="52" t="s">
        <v>96</v>
      </c>
      <c r="E11" s="86" t="s">
        <v>12</v>
      </c>
      <c r="F11" s="86" t="s">
        <v>97</v>
      </c>
      <c r="G11" s="52" t="str">
        <f>D12</f>
        <v>05.03.2018</v>
      </c>
      <c r="H11" s="46">
        <f>IF([1]Absolute!I8467="","-",IF($B12="","-",[1]Absolute!I8467))</f>
        <v>-3.6437246963562653E-2</v>
      </c>
      <c r="I11" s="46">
        <f>IF([1]Absolute!J8467="","-",IF($B12="","-",[1]Absolute!J8467))</f>
        <v>9.0671146362608646E-4</v>
      </c>
      <c r="J11" s="53">
        <f>[1]Absolute!K8467</f>
        <v>98.8</v>
      </c>
      <c r="K11" s="85">
        <f>[1]Absolute!L8467</f>
        <v>100</v>
      </c>
      <c r="L11" s="44" t="str">
        <f t="shared" si="0"/>
        <v>→</v>
      </c>
    </row>
    <row r="12" spans="1:12" x14ac:dyDescent="0.2">
      <c r="A12" s="45" t="s">
        <v>16</v>
      </c>
      <c r="B12" s="44" t="str">
        <f>IF([1]Absolute!G8468="","-",[1]Absolute!G8468)</f>
        <v>Buy</v>
      </c>
      <c r="C12" s="41" t="s">
        <v>12</v>
      </c>
      <c r="D12" s="52" t="s">
        <v>86</v>
      </c>
      <c r="E12" s="86" t="s">
        <v>12</v>
      </c>
      <c r="F12" s="86" t="s">
        <v>87</v>
      </c>
      <c r="G12" s="52" t="s">
        <v>98</v>
      </c>
      <c r="H12" s="46">
        <f>IF([1]Absolute!I8468="","-",IF($B13="","-",[1]Absolute!I8468))</f>
        <v>-4.8319327731093376E-3</v>
      </c>
      <c r="I12" s="46">
        <f>IF([1]Absolute!J8468="","-",IF($B13="","-",[1]Absolute!J8468))</f>
        <v>1.3504220406026946E-2</v>
      </c>
      <c r="J12" s="53">
        <f>[1]Absolute!K8468</f>
        <v>95.2</v>
      </c>
      <c r="K12" s="85">
        <f>[1]Absolute!L8468</f>
        <v>117</v>
      </c>
      <c r="L12" s="44" t="str">
        <f t="shared" si="0"/>
        <v>↑</v>
      </c>
    </row>
    <row r="13" spans="1:12" x14ac:dyDescent="0.2">
      <c r="A13" s="45" t="s">
        <v>16</v>
      </c>
      <c r="B13" s="44" t="str">
        <f>IF([1]Absolute!G8469="","-",[1]Absolute!G8469)</f>
        <v>-</v>
      </c>
      <c r="C13" s="41" t="s">
        <v>13</v>
      </c>
      <c r="D13" s="52" t="s">
        <v>12</v>
      </c>
      <c r="E13" s="86" t="s">
        <v>34</v>
      </c>
      <c r="F13" s="86" t="s">
        <v>35</v>
      </c>
      <c r="G13" s="52" t="s">
        <v>12</v>
      </c>
      <c r="H13" s="46" t="str">
        <f>IF([1]Absolute!I8469="","-",IF($B21="","-",[1]Absolute!I8469))</f>
        <v>-</v>
      </c>
      <c r="I13" s="46" t="str">
        <f>IF([1]Absolute!J8469="","-",IF($B21="","-",[1]Absolute!J8469))</f>
        <v>-</v>
      </c>
      <c r="J13" s="53">
        <f>[1]Absolute!K8469</f>
        <v>95.76</v>
      </c>
      <c r="K13" s="85">
        <f>[1]Absolute!L8469</f>
        <v>117</v>
      </c>
      <c r="L13" s="44" t="str">
        <f t="shared" si="0"/>
        <v>→</v>
      </c>
    </row>
    <row r="14" spans="1:12" x14ac:dyDescent="0.2">
      <c r="A14" s="45" t="s">
        <v>16</v>
      </c>
      <c r="B14" s="44" t="str">
        <f>IF([1]Absolute!G8470="","-",[1]Absolute!G8470)</f>
        <v>-</v>
      </c>
      <c r="C14" s="41" t="s">
        <v>13</v>
      </c>
      <c r="D14" s="52" t="s">
        <v>12</v>
      </c>
      <c r="E14" s="86" t="s">
        <v>88</v>
      </c>
      <c r="F14" s="86" t="s">
        <v>89</v>
      </c>
      <c r="G14" s="52" t="s">
        <v>12</v>
      </c>
      <c r="H14" s="46" t="str">
        <f>IF([1]Absolute!I8470="","-",IF($B22="","-",[1]Absolute!I8470))</f>
        <v>-</v>
      </c>
      <c r="I14" s="46" t="str">
        <f>IF([1]Absolute!J8470="","-",IF($B22="","-",[1]Absolute!J8470))</f>
        <v>-</v>
      </c>
      <c r="J14" s="53">
        <f>[1]Absolute!K8470</f>
        <v>89.52</v>
      </c>
      <c r="K14" s="85">
        <f>[1]Absolute!L8470</f>
        <v>117</v>
      </c>
      <c r="L14" s="44" t="str">
        <f t="shared" si="0"/>
        <v>→</v>
      </c>
    </row>
    <row r="15" spans="1:12" x14ac:dyDescent="0.2">
      <c r="A15" s="45" t="s">
        <v>16</v>
      </c>
      <c r="B15" s="44" t="str">
        <f>IF([1]Absolute!G8471="","-",[1]Absolute!G8471)</f>
        <v>-</v>
      </c>
      <c r="C15" s="41" t="s">
        <v>13</v>
      </c>
      <c r="D15" s="52" t="s">
        <v>12</v>
      </c>
      <c r="E15" s="86" t="s">
        <v>36</v>
      </c>
      <c r="F15" s="86" t="s">
        <v>37</v>
      </c>
      <c r="G15" s="52" t="s">
        <v>12</v>
      </c>
      <c r="H15" s="46" t="str">
        <f>IF([1]Absolute!I8471="","-",IF(#REF!="","-",[1]Absolute!I8471))</f>
        <v>-</v>
      </c>
      <c r="I15" s="46" t="str">
        <f>IF([1]Absolute!J8471="","-",IF(#REF!="","-",[1]Absolute!J8471))</f>
        <v>-</v>
      </c>
      <c r="J15" s="53">
        <f>[1]Absolute!K8471</f>
        <v>91.46</v>
      </c>
      <c r="K15" s="85">
        <f>[1]Absolute!L8471</f>
        <v>117</v>
      </c>
      <c r="L15" s="44" t="str">
        <f t="shared" si="0"/>
        <v>→</v>
      </c>
    </row>
    <row r="16" spans="1:12" x14ac:dyDescent="0.2">
      <c r="A16" s="45" t="s">
        <v>16</v>
      </c>
      <c r="B16" s="44" t="str">
        <f>IF([1]Absolute!G8472="","-",[1]Absolute!G8472)</f>
        <v>-</v>
      </c>
      <c r="C16" s="41" t="s">
        <v>13</v>
      </c>
      <c r="D16" s="52" t="s">
        <v>12</v>
      </c>
      <c r="E16" s="86" t="s">
        <v>42</v>
      </c>
      <c r="F16" s="86" t="s">
        <v>43</v>
      </c>
      <c r="G16" s="52" t="s">
        <v>12</v>
      </c>
      <c r="H16" s="46" t="str">
        <f>IF([1]Absolute!I8472="","-",IF(#REF!="","-",[1]Absolute!I8472))</f>
        <v>-</v>
      </c>
      <c r="I16" s="46" t="str">
        <f>IF([1]Absolute!J8472="","-",IF(#REF!="","-",[1]Absolute!J8472))</f>
        <v>-</v>
      </c>
      <c r="J16" s="53">
        <f>[1]Absolute!K8472</f>
        <v>85.76</v>
      </c>
      <c r="K16" s="85">
        <f>[1]Absolute!L8472</f>
        <v>117</v>
      </c>
      <c r="L16" s="44" t="str">
        <f t="shared" si="0"/>
        <v>→</v>
      </c>
    </row>
    <row r="17" spans="1:12" x14ac:dyDescent="0.2">
      <c r="A17" s="45" t="s">
        <v>16</v>
      </c>
      <c r="B17" s="44" t="str">
        <f>IF([1]Absolute!G8473="","-",[1]Absolute!G8473)</f>
        <v>-</v>
      </c>
      <c r="C17" s="41" t="s">
        <v>13</v>
      </c>
      <c r="D17" s="52" t="s">
        <v>12</v>
      </c>
      <c r="E17" s="86" t="s">
        <v>90</v>
      </c>
      <c r="F17" s="86" t="s">
        <v>72</v>
      </c>
      <c r="G17" s="52" t="s">
        <v>12</v>
      </c>
      <c r="H17" s="46" t="str">
        <f>IF([1]Absolute!I8473="","-",IF(#REF!="","-",[1]Absolute!I8473))</f>
        <v>-</v>
      </c>
      <c r="I17" s="46" t="str">
        <f>IF([1]Absolute!J8473="","-",IF(#REF!="","-",[1]Absolute!J8473))</f>
        <v>-</v>
      </c>
      <c r="J17" s="53">
        <f>[1]Absolute!K8473</f>
        <v>82.3</v>
      </c>
      <c r="K17" s="85">
        <f>[1]Absolute!L8473</f>
        <v>114</v>
      </c>
      <c r="L17" s="44" t="str">
        <f t="shared" si="0"/>
        <v>↓</v>
      </c>
    </row>
    <row r="18" spans="1:12" x14ac:dyDescent="0.2">
      <c r="A18" s="45" t="s">
        <v>16</v>
      </c>
      <c r="B18" s="44" t="str">
        <f>IF([1]Absolute!G8474="","-",[1]Absolute!G8474)</f>
        <v>-</v>
      </c>
      <c r="C18" s="41" t="s">
        <v>13</v>
      </c>
      <c r="D18" s="52" t="s">
        <v>12</v>
      </c>
      <c r="E18" s="87">
        <v>43297</v>
      </c>
      <c r="F18" s="87">
        <v>43298</v>
      </c>
      <c r="G18" s="52" t="s">
        <v>12</v>
      </c>
      <c r="H18" s="46" t="str">
        <f>IF([1]Absolute!I8474="","-",IF(#REF!="","-",[1]Absolute!I8474))</f>
        <v>-</v>
      </c>
      <c r="I18" s="46" t="str">
        <f>IF([1]Absolute!J8474="","-",IF(#REF!="","-",[1]Absolute!J8474))</f>
        <v>-</v>
      </c>
      <c r="J18" s="53">
        <f>[1]Absolute!K8474</f>
        <v>79.05</v>
      </c>
      <c r="K18" s="85">
        <f>[1]Absolute!L8474</f>
        <v>114</v>
      </c>
      <c r="L18" s="44" t="str">
        <f t="shared" si="0"/>
        <v>→</v>
      </c>
    </row>
    <row r="19" spans="1:12" x14ac:dyDescent="0.2">
      <c r="A19" s="45" t="s">
        <v>16</v>
      </c>
      <c r="B19" s="44" t="str">
        <f>IF([1]Absolute!G8475="","-",[1]Absolute!G8475)</f>
        <v>-</v>
      </c>
      <c r="C19" s="41" t="s">
        <v>13</v>
      </c>
      <c r="D19" s="52" t="s">
        <v>12</v>
      </c>
      <c r="E19" s="86" t="s">
        <v>99</v>
      </c>
      <c r="F19" s="86" t="s">
        <v>100</v>
      </c>
      <c r="G19" s="52" t="s">
        <v>12</v>
      </c>
      <c r="H19" s="46" t="str">
        <f>IF([1]Absolute!I8475="","-",IF(#REF!="","-",[1]Absolute!I8475))</f>
        <v>-</v>
      </c>
      <c r="I19" s="46" t="str">
        <f>IF([1]Absolute!J8475="","-",IF(#REF!="","-",[1]Absolute!J8475))</f>
        <v>-</v>
      </c>
      <c r="J19" s="53">
        <f>[1]Absolute!K8475</f>
        <v>81.06</v>
      </c>
      <c r="K19" s="85">
        <f>[1]Absolute!L8475</f>
        <v>114</v>
      </c>
      <c r="L19" s="44" t="str">
        <f t="shared" si="0"/>
        <v>→</v>
      </c>
    </row>
    <row r="20" spans="1:12" x14ac:dyDescent="0.2">
      <c r="A20" s="45" t="s">
        <v>16</v>
      </c>
      <c r="B20" s="44" t="str">
        <f>IF([1]Absolute!G8476="","-",[1]Absolute!G8476)</f>
        <v>-</v>
      </c>
      <c r="C20" s="41" t="s">
        <v>13</v>
      </c>
      <c r="D20" s="52" t="s">
        <v>12</v>
      </c>
      <c r="E20" s="86" t="s">
        <v>48</v>
      </c>
      <c r="F20" s="86" t="s">
        <v>49</v>
      </c>
      <c r="G20" s="52" t="s">
        <v>12</v>
      </c>
      <c r="H20" s="46" t="str">
        <f>IF([1]Absolute!I8476="","-",IF(#REF!="","-",[1]Absolute!I8476))</f>
        <v>-</v>
      </c>
      <c r="I20" s="46" t="str">
        <f>IF([1]Absolute!J8476="","-",IF(#REF!="","-",[1]Absolute!J8476))</f>
        <v>-</v>
      </c>
      <c r="J20" s="53">
        <f>[1]Absolute!K8476</f>
        <v>91.74</v>
      </c>
      <c r="K20" s="85">
        <f>[1]Absolute!L8476</f>
        <v>114</v>
      </c>
      <c r="L20" s="44" t="str">
        <f t="shared" si="0"/>
        <v>→</v>
      </c>
    </row>
    <row r="21" spans="1:12" x14ac:dyDescent="0.2">
      <c r="C21" s="41"/>
      <c r="D21" s="52"/>
      <c r="E21" s="54"/>
      <c r="F21" s="54"/>
      <c r="G21" s="52"/>
      <c r="H21" s="24"/>
      <c r="I21" s="24"/>
      <c r="J21" s="42"/>
      <c r="K21" s="73"/>
      <c r="L21" s="41"/>
    </row>
    <row r="22" spans="1:12" x14ac:dyDescent="0.2">
      <c r="C22" s="41"/>
      <c r="D22" s="52"/>
      <c r="E22" s="54"/>
      <c r="F22" s="54"/>
      <c r="G22" s="52"/>
      <c r="H22" s="24"/>
      <c r="I22" s="24"/>
      <c r="J22" s="42"/>
      <c r="K22" s="73"/>
      <c r="L22" s="41"/>
    </row>
  </sheetData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7">
    <tabColor rgb="FFCCFFFF"/>
  </sheetPr>
  <dimension ref="A1:I22"/>
  <sheetViews>
    <sheetView topLeftCell="A122" workbookViewId="0">
      <selection activeCell="A23" sqref="A23:XFD57"/>
    </sheetView>
  </sheetViews>
  <sheetFormatPr defaultRowHeight="12.75" x14ac:dyDescent="0.2"/>
  <cols>
    <col min="1" max="1" width="15.7109375" customWidth="1"/>
    <col min="2" max="2" width="26.140625" customWidth="1"/>
    <col min="3" max="3" width="3.85546875" customWidth="1"/>
    <col min="4" max="4" width="12.85546875" customWidth="1"/>
    <col min="5" max="5" width="15.7109375" bestFit="1" customWidth="1"/>
    <col min="6" max="6" width="15.7109375" customWidth="1"/>
    <col min="7" max="7" width="22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ht="25.5" x14ac:dyDescent="0.2">
      <c r="A2" s="88" t="s">
        <v>1</v>
      </c>
      <c r="B2" s="88" t="s">
        <v>52</v>
      </c>
      <c r="C2" s="88"/>
      <c r="D2" s="88" t="s">
        <v>3</v>
      </c>
      <c r="E2" s="88" t="s">
        <v>4</v>
      </c>
      <c r="F2" s="88" t="s">
        <v>5</v>
      </c>
      <c r="G2" s="88" t="s">
        <v>6</v>
      </c>
      <c r="H2" s="88" t="s">
        <v>9</v>
      </c>
      <c r="I2" s="88" t="s">
        <v>8</v>
      </c>
    </row>
    <row r="3" spans="1:9" x14ac:dyDescent="0.2">
      <c r="A3" s="5" t="s">
        <v>95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s="25" t="str">
        <f>PKNOrlen!A4</f>
        <v>Łukasz Prokopiuk</v>
      </c>
      <c r="B4" s="11" t="s">
        <v>74</v>
      </c>
      <c r="C4" s="8" t="s">
        <v>13</v>
      </c>
      <c r="D4" s="12" t="s">
        <v>12</v>
      </c>
      <c r="E4" s="12" t="s">
        <v>18</v>
      </c>
      <c r="F4" s="12" t="s">
        <v>19</v>
      </c>
      <c r="G4" s="9" t="s">
        <v>81</v>
      </c>
      <c r="H4" s="90">
        <f>PKNOrlen!J4</f>
        <v>118.8</v>
      </c>
      <c r="I4" s="24">
        <f>IF(B4="-","-",[1]Relative!J8456)</f>
        <v>0</v>
      </c>
    </row>
    <row r="5" spans="1:9" x14ac:dyDescent="0.2">
      <c r="A5" s="25" t="str">
        <f>PKNOrlen!A5</f>
        <v>Łukasz Prokopiuk</v>
      </c>
      <c r="B5" s="11" t="str">
        <f>IF([1]Relative!H8457="","-",[1]Relative!H8457)</f>
        <v>Neutral</v>
      </c>
      <c r="C5" s="8" t="s">
        <v>14</v>
      </c>
      <c r="D5" s="12" t="s">
        <v>81</v>
      </c>
      <c r="E5" s="12" t="s">
        <v>12</v>
      </c>
      <c r="F5" s="12" t="s">
        <v>84</v>
      </c>
      <c r="G5" s="9" t="s">
        <v>17</v>
      </c>
      <c r="H5" s="90">
        <f>PKNOrlen!J5</f>
        <v>125.35</v>
      </c>
      <c r="I5" s="24">
        <f>IF(B5="-","-",[1]Relative!J8457)</f>
        <v>-8.490452032817275E-2</v>
      </c>
    </row>
    <row r="6" spans="1:9" x14ac:dyDescent="0.2">
      <c r="A6" s="25" t="str">
        <f>PKNOrlen!A6</f>
        <v>Łukasz Prokopiuk</v>
      </c>
      <c r="B6" s="11" t="str">
        <f>IF([1]Relative!H8458="","-",[1]Relative!H8458)</f>
        <v>-</v>
      </c>
      <c r="C6" s="8" t="s">
        <v>13</v>
      </c>
      <c r="D6" s="12" t="s">
        <v>12</v>
      </c>
      <c r="E6" s="59" t="s">
        <v>20</v>
      </c>
      <c r="F6" s="59" t="s">
        <v>21</v>
      </c>
      <c r="G6" s="9" t="s">
        <v>12</v>
      </c>
      <c r="H6" s="90">
        <f>PKNOrlen!J6</f>
        <v>132</v>
      </c>
      <c r="I6" s="24" t="str">
        <f>IF(B6="-","-",[1]Relative!J8458)</f>
        <v>-</v>
      </c>
    </row>
    <row r="7" spans="1:9" x14ac:dyDescent="0.2">
      <c r="A7" s="25" t="str">
        <f>PKNOrlen!A7</f>
        <v>Łukasz Prokopiuk</v>
      </c>
      <c r="B7" s="11" t="str">
        <f>IF([1]Relative!H8459="","-",[1]Relative!H8459)</f>
        <v>-</v>
      </c>
      <c r="C7" s="8" t="s">
        <v>13</v>
      </c>
      <c r="D7" s="12" t="s">
        <v>12</v>
      </c>
      <c r="E7" s="59" t="s">
        <v>24</v>
      </c>
      <c r="F7" s="59" t="s">
        <v>25</v>
      </c>
      <c r="G7" s="9" t="s">
        <v>12</v>
      </c>
      <c r="H7" s="90">
        <f>PKNOrlen!J7</f>
        <v>122</v>
      </c>
      <c r="I7" s="24" t="str">
        <f>IF(B7="-","-",[1]Relative!J8459)</f>
        <v>-</v>
      </c>
    </row>
    <row r="8" spans="1:9" x14ac:dyDescent="0.2">
      <c r="A8" s="25" t="str">
        <f>PKNOrlen!A8</f>
        <v>Łukasz Prokopiuk</v>
      </c>
      <c r="B8" s="11" t="str">
        <f>IF([1]Relative!H8460="","-",[1]Relative!H8460)</f>
        <v>Underweight</v>
      </c>
      <c r="C8" s="8" t="s">
        <v>14</v>
      </c>
      <c r="D8" s="12" t="s">
        <v>17</v>
      </c>
      <c r="E8" s="59" t="s">
        <v>12</v>
      </c>
      <c r="F8" s="59" t="s">
        <v>26</v>
      </c>
      <c r="G8" s="9" t="str">
        <f>D11</f>
        <v>27.02.2018</v>
      </c>
      <c r="H8" s="90">
        <f>PKNOrlen!J8</f>
        <v>111.05</v>
      </c>
      <c r="I8" s="24">
        <f>IF(B8="-","-",[1]Relative!J8460)</f>
        <v>-0.11735119246836001</v>
      </c>
    </row>
    <row r="9" spans="1:9" x14ac:dyDescent="0.2">
      <c r="A9" s="25" t="str">
        <f>PKNOrlen!A9</f>
        <v>Łukasz Prokopiuk</v>
      </c>
      <c r="B9" s="11" t="str">
        <f>IF([1]Relative!H8461="","-",[1]Relative!H8461)</f>
        <v>-</v>
      </c>
      <c r="C9" s="8" t="s">
        <v>13</v>
      </c>
      <c r="D9" s="12" t="s">
        <v>12</v>
      </c>
      <c r="E9" s="59" t="s">
        <v>28</v>
      </c>
      <c r="F9" s="59" t="s">
        <v>29</v>
      </c>
      <c r="G9" s="9" t="s">
        <v>12</v>
      </c>
      <c r="H9" s="90">
        <f>PKNOrlen!J9</f>
        <v>106.05</v>
      </c>
      <c r="I9" s="24" t="str">
        <f>IF(B9="-","-",[1]Relative!J8461)</f>
        <v>-</v>
      </c>
    </row>
    <row r="10" spans="1:9" x14ac:dyDescent="0.2">
      <c r="A10" s="25" t="str">
        <f>PKNOrlen!A10</f>
        <v>Łukasz Prokopiuk</v>
      </c>
      <c r="B10" s="11" t="str">
        <f>IF([1]Relative!H8462="","-",[1]Relative!H8462)</f>
        <v>-</v>
      </c>
      <c r="C10" s="8" t="s">
        <v>13</v>
      </c>
      <c r="D10" s="12" t="s">
        <v>12</v>
      </c>
      <c r="E10" s="59" t="s">
        <v>32</v>
      </c>
      <c r="F10" s="59" t="s">
        <v>33</v>
      </c>
      <c r="G10" s="9" t="s">
        <v>12</v>
      </c>
      <c r="H10" s="90">
        <f>PKNOrlen!J10</f>
        <v>96.34</v>
      </c>
      <c r="I10" s="24" t="str">
        <f>IF(B10="-","-",[1]Relative!J8462)</f>
        <v>-</v>
      </c>
    </row>
    <row r="11" spans="1:9" x14ac:dyDescent="0.2">
      <c r="A11" s="25" t="str">
        <f>PKNOrlen!A11</f>
        <v>Łukasz Prokopiuk</v>
      </c>
      <c r="B11" s="11" t="str">
        <f>IF([1]Relative!H8463="","-",[1]Relative!H8463)</f>
        <v>Suspended</v>
      </c>
      <c r="C11" s="8" t="s">
        <v>12</v>
      </c>
      <c r="D11" s="12" t="s">
        <v>96</v>
      </c>
      <c r="E11" s="59" t="s">
        <v>12</v>
      </c>
      <c r="F11" s="59" t="s">
        <v>97</v>
      </c>
      <c r="G11" s="9" t="s">
        <v>86</v>
      </c>
      <c r="H11" s="90">
        <f>PKNOrlen!J11</f>
        <v>98.8</v>
      </c>
      <c r="I11" s="24">
        <f>IF(B11="-","-",[1]Relative!J8463)</f>
        <v>9.0671146362608646E-4</v>
      </c>
    </row>
    <row r="12" spans="1:9" x14ac:dyDescent="0.2">
      <c r="A12" s="25" t="str">
        <f>PKNOrlen!A12</f>
        <v>Łukasz Prokopiuk</v>
      </c>
      <c r="B12" s="11" t="str">
        <f>IF([1]Relative!H8464="","-",[1]Relative!H8464)</f>
        <v>Overweight</v>
      </c>
      <c r="C12" s="8" t="s">
        <v>12</v>
      </c>
      <c r="D12" s="12" t="s">
        <v>86</v>
      </c>
      <c r="E12" s="59" t="s">
        <v>12</v>
      </c>
      <c r="F12" s="59" t="s">
        <v>87</v>
      </c>
      <c r="G12" s="9" t="s">
        <v>98</v>
      </c>
      <c r="H12" s="90">
        <f>PKNOrlen!J12</f>
        <v>95.2</v>
      </c>
      <c r="I12" s="24">
        <f>IF(B12="-","-",[1]Relative!J8464)</f>
        <v>1.3504220406026946E-2</v>
      </c>
    </row>
    <row r="13" spans="1:9" x14ac:dyDescent="0.2">
      <c r="A13" s="25" t="str">
        <f>PKNOrlen!A13</f>
        <v>Łukasz Prokopiuk</v>
      </c>
      <c r="B13" s="11" t="str">
        <f>IF([1]Relative!H8465="","-",[1]Relative!H8465)</f>
        <v>-</v>
      </c>
      <c r="C13" s="8" t="s">
        <v>13</v>
      </c>
      <c r="D13" s="12" t="s">
        <v>12</v>
      </c>
      <c r="E13" s="59" t="s">
        <v>34</v>
      </c>
      <c r="F13" s="59" t="s">
        <v>35</v>
      </c>
      <c r="G13" s="9" t="s">
        <v>12</v>
      </c>
      <c r="H13" s="90">
        <f>PKNOrlen!J13</f>
        <v>95.76</v>
      </c>
      <c r="I13" s="24" t="str">
        <f>IF(B13="-","-",[1]Relative!J8465)</f>
        <v>-</v>
      </c>
    </row>
    <row r="14" spans="1:9" x14ac:dyDescent="0.2">
      <c r="A14" s="25" t="str">
        <f>PKNOrlen!A14</f>
        <v>Łukasz Prokopiuk</v>
      </c>
      <c r="B14" s="11" t="str">
        <f>IF([1]Relative!H8466="","-",[1]Relative!H8466)</f>
        <v>-</v>
      </c>
      <c r="C14" s="8" t="s">
        <v>13</v>
      </c>
      <c r="D14" s="12" t="s">
        <v>12</v>
      </c>
      <c r="E14" s="59" t="s">
        <v>88</v>
      </c>
      <c r="F14" s="59" t="s">
        <v>89</v>
      </c>
      <c r="G14" s="9" t="s">
        <v>12</v>
      </c>
      <c r="H14" s="90">
        <f>PKNOrlen!J14</f>
        <v>89.52</v>
      </c>
      <c r="I14" s="24" t="str">
        <f>IF(B14="-","-",[1]Relative!J8466)</f>
        <v>-</v>
      </c>
    </row>
    <row r="15" spans="1:9" x14ac:dyDescent="0.2">
      <c r="A15" s="25" t="str">
        <f>PKNOrlen!A15</f>
        <v>Łukasz Prokopiuk</v>
      </c>
      <c r="B15" s="11" t="str">
        <f>IF([1]Relative!H8467="","-",[1]Relative!H8467)</f>
        <v>-</v>
      </c>
      <c r="C15" s="8" t="s">
        <v>13</v>
      </c>
      <c r="D15" s="12" t="s">
        <v>12</v>
      </c>
      <c r="E15" s="59" t="s">
        <v>36</v>
      </c>
      <c r="F15" s="59" t="s">
        <v>37</v>
      </c>
      <c r="G15" s="9" t="s">
        <v>12</v>
      </c>
      <c r="H15" s="90">
        <f>PKNOrlen!J15</f>
        <v>91.46</v>
      </c>
      <c r="I15" s="24" t="str">
        <f>IF(B15="-","-",[1]Relative!J8467)</f>
        <v>-</v>
      </c>
    </row>
    <row r="16" spans="1:9" x14ac:dyDescent="0.2">
      <c r="A16" s="25" t="str">
        <f>PKNOrlen!A16</f>
        <v>Łukasz Prokopiuk</v>
      </c>
      <c r="B16" s="11" t="str">
        <f>IF([1]Relative!H8468="","-",[1]Relative!H8468)</f>
        <v>-</v>
      </c>
      <c r="C16" s="8" t="s">
        <v>13</v>
      </c>
      <c r="D16" s="12" t="s">
        <v>12</v>
      </c>
      <c r="E16" s="59" t="s">
        <v>42</v>
      </c>
      <c r="F16" s="59" t="s">
        <v>43</v>
      </c>
      <c r="G16" s="9" t="s">
        <v>12</v>
      </c>
      <c r="H16" s="90">
        <f>PKNOrlen!J16</f>
        <v>85.76</v>
      </c>
      <c r="I16" s="24" t="str">
        <f>IF(B16="-","-",[1]Relative!J8468)</f>
        <v>-</v>
      </c>
    </row>
    <row r="17" spans="1:9" x14ac:dyDescent="0.2">
      <c r="A17" s="25" t="str">
        <f>PKNOrlen!A17</f>
        <v>Łukasz Prokopiuk</v>
      </c>
      <c r="B17" s="11" t="str">
        <f>IF([1]Relative!H8469="","-",[1]Relative!H8469)</f>
        <v>-</v>
      </c>
      <c r="C17" s="8" t="s">
        <v>13</v>
      </c>
      <c r="D17" s="12" t="s">
        <v>12</v>
      </c>
      <c r="E17" s="59" t="s">
        <v>90</v>
      </c>
      <c r="F17" s="59" t="s">
        <v>72</v>
      </c>
      <c r="G17" s="9" t="s">
        <v>12</v>
      </c>
      <c r="H17" s="90">
        <f>PKNOrlen!J17</f>
        <v>82.3</v>
      </c>
      <c r="I17" s="24" t="str">
        <f>IF(B17="-","-",[1]Relative!J8469)</f>
        <v>-</v>
      </c>
    </row>
    <row r="18" spans="1:9" x14ac:dyDescent="0.2">
      <c r="A18" s="25" t="str">
        <f>PKNOrlen!A18</f>
        <v>Łukasz Prokopiuk</v>
      </c>
      <c r="B18" s="11" t="str">
        <f>IF([1]Relative!H8470="","-",[1]Relative!H8470)</f>
        <v>-</v>
      </c>
      <c r="C18" s="8" t="s">
        <v>13</v>
      </c>
      <c r="D18" s="12" t="s">
        <v>12</v>
      </c>
      <c r="E18" s="87">
        <v>43297</v>
      </c>
      <c r="F18" s="87">
        <v>43298</v>
      </c>
      <c r="G18" s="9" t="s">
        <v>12</v>
      </c>
      <c r="H18" s="90">
        <f>PKNOrlen!J18</f>
        <v>79.05</v>
      </c>
      <c r="I18" s="24" t="str">
        <f>IF(B18="-","-",[1]Relative!J8470)</f>
        <v>-</v>
      </c>
    </row>
    <row r="19" spans="1:9" x14ac:dyDescent="0.2">
      <c r="A19" s="25" t="str">
        <f>PKNOrlen!A19</f>
        <v>Łukasz Prokopiuk</v>
      </c>
      <c r="B19" s="11" t="str">
        <f>IF([1]Relative!H8471="","-",[1]Relative!H8471)</f>
        <v>-</v>
      </c>
      <c r="C19" s="8" t="s">
        <v>13</v>
      </c>
      <c r="D19" s="12" t="s">
        <v>12</v>
      </c>
      <c r="E19" s="86" t="s">
        <v>99</v>
      </c>
      <c r="F19" s="86" t="s">
        <v>100</v>
      </c>
      <c r="G19" s="9" t="s">
        <v>12</v>
      </c>
      <c r="H19" s="90">
        <f>PKNOrlen!J19</f>
        <v>81.06</v>
      </c>
      <c r="I19" s="24" t="str">
        <f>IF(B19="-","-",[1]Relative!J8471)</f>
        <v>-</v>
      </c>
    </row>
    <row r="20" spans="1:9" x14ac:dyDescent="0.2">
      <c r="A20" s="25" t="str">
        <f>PKNOrlen!A20</f>
        <v>Łukasz Prokopiuk</v>
      </c>
      <c r="B20" s="11" t="str">
        <f>IF([1]Relative!H8472="","-",[1]Relative!H8472)</f>
        <v>-</v>
      </c>
      <c r="C20" s="8" t="s">
        <v>13</v>
      </c>
      <c r="D20" s="12" t="s">
        <v>12</v>
      </c>
      <c r="E20" s="86" t="s">
        <v>48</v>
      </c>
      <c r="F20" s="86" t="s">
        <v>49</v>
      </c>
      <c r="G20" s="9" t="s">
        <v>12</v>
      </c>
      <c r="H20" s="90">
        <f>PKNOrlen!J20</f>
        <v>91.74</v>
      </c>
      <c r="I20" s="24" t="str">
        <f>IF(B20="-","-",[1]Relative!J8472)</f>
        <v>-</v>
      </c>
    </row>
    <row r="21" spans="1:9" x14ac:dyDescent="0.2">
      <c r="B21" s="8"/>
      <c r="C21" s="8"/>
      <c r="D21" s="25"/>
      <c r="E21" s="12"/>
      <c r="F21" s="12"/>
      <c r="G21" s="8"/>
      <c r="H21" s="89"/>
      <c r="I21" s="24"/>
    </row>
    <row r="22" spans="1:9" x14ac:dyDescent="0.2">
      <c r="B22" s="8"/>
      <c r="C22" s="8"/>
      <c r="D22" s="25"/>
      <c r="E22" s="12"/>
      <c r="F22" s="12"/>
      <c r="G22" s="8"/>
      <c r="H22" s="89"/>
      <c r="I22" s="24"/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8">
    <tabColor rgb="FFCCFFFF"/>
  </sheetPr>
  <dimension ref="A1:L21"/>
  <sheetViews>
    <sheetView topLeftCell="A109" workbookViewId="0">
      <selection activeCell="A22" sqref="A22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1.7109375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  <c r="L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101</v>
      </c>
      <c r="B3" s="5"/>
      <c r="C3" s="5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11" t="s">
        <v>16</v>
      </c>
      <c r="B4" s="11" t="s">
        <v>61</v>
      </c>
      <c r="C4" s="11" t="s">
        <v>13</v>
      </c>
      <c r="D4" s="12" t="s">
        <v>12</v>
      </c>
      <c r="E4" s="12" t="s">
        <v>18</v>
      </c>
      <c r="F4" s="12" t="s">
        <v>19</v>
      </c>
      <c r="G4" s="12" t="s">
        <v>34</v>
      </c>
      <c r="H4" s="46" t="str">
        <f>IF([1]Absolute!I8305="","-",IF($B5="","-",[1]Absolute!I8305))</f>
        <v>-</v>
      </c>
      <c r="I4" s="46" t="str">
        <f>IF([1]Absolute!J8305="","-",IF($B5="","-",[1]Absolute!J8305))</f>
        <v>-</v>
      </c>
      <c r="J4" s="13">
        <f>[1]Absolute!K8305</f>
        <v>6.9</v>
      </c>
      <c r="K4" s="14">
        <f>[1]Absolute!L8305</f>
        <v>7.3</v>
      </c>
      <c r="L4" s="11" t="s">
        <v>13</v>
      </c>
    </row>
    <row r="5" spans="1:12" x14ac:dyDescent="0.2">
      <c r="A5" s="11" t="s">
        <v>16</v>
      </c>
      <c r="B5" s="11" t="str">
        <f>IF([1]Absolute!G8306="","-",[1]Absolute!G8306)</f>
        <v>-</v>
      </c>
      <c r="C5" s="11" t="s">
        <v>13</v>
      </c>
      <c r="D5" s="12" t="s">
        <v>12</v>
      </c>
      <c r="E5" s="12" t="s">
        <v>102</v>
      </c>
      <c r="F5" s="12" t="s">
        <v>103</v>
      </c>
      <c r="G5" s="12" t="s">
        <v>12</v>
      </c>
      <c r="H5" s="46" t="str">
        <f>IF([1]Absolute!I8306="","-",IF($B6="","-",[1]Absolute!I8306))</f>
        <v>-</v>
      </c>
      <c r="I5" s="46" t="str">
        <f>IF([1]Absolute!J8306="","-",IF($B6="","-",[1]Absolute!J8306))</f>
        <v>-</v>
      </c>
      <c r="J5" s="13">
        <f>[1]Absolute!K8306</f>
        <v>6.71</v>
      </c>
      <c r="K5" s="14">
        <f>[1]Absolute!L8306</f>
        <v>7.8</v>
      </c>
      <c r="L5" s="11" t="str">
        <f t="shared" ref="L5:L19" si="0">IF(K5&gt;K4,"↑",IF(K5=K4,"→","↓"))</f>
        <v>↑</v>
      </c>
    </row>
    <row r="6" spans="1:12" x14ac:dyDescent="0.2">
      <c r="A6" s="11" t="s">
        <v>16</v>
      </c>
      <c r="B6" s="11" t="str">
        <f>IF([1]Absolute!G8307="","-",[1]Absolute!G8307)</f>
        <v>-</v>
      </c>
      <c r="C6" s="11" t="s">
        <v>13</v>
      </c>
      <c r="D6" s="12" t="s">
        <v>12</v>
      </c>
      <c r="E6" s="59" t="s">
        <v>20</v>
      </c>
      <c r="F6" s="59" t="s">
        <v>21</v>
      </c>
      <c r="G6" s="12" t="s">
        <v>12</v>
      </c>
      <c r="H6" s="46" t="str">
        <f>IF([1]Absolute!I8307="","-",IF($B7="","-",[1]Absolute!I8307))</f>
        <v>-</v>
      </c>
      <c r="I6" s="46" t="str">
        <f>IF([1]Absolute!J8307="","-",IF($B7="","-",[1]Absolute!J8307))</f>
        <v>-</v>
      </c>
      <c r="J6" s="13">
        <f>[1]Absolute!K8307</f>
        <v>6.84</v>
      </c>
      <c r="K6" s="14">
        <f>[1]Absolute!L8307</f>
        <v>7.8</v>
      </c>
      <c r="L6" s="11" t="str">
        <f t="shared" si="0"/>
        <v>→</v>
      </c>
    </row>
    <row r="7" spans="1:12" x14ac:dyDescent="0.2">
      <c r="A7" s="11" t="s">
        <v>16</v>
      </c>
      <c r="B7" s="11" t="str">
        <f>IF([1]Absolute!G8308="","-",[1]Absolute!G8308)</f>
        <v>-</v>
      </c>
      <c r="C7" s="11" t="s">
        <v>13</v>
      </c>
      <c r="D7" s="12" t="s">
        <v>12</v>
      </c>
      <c r="E7" s="59" t="s">
        <v>24</v>
      </c>
      <c r="F7" s="59" t="s">
        <v>25</v>
      </c>
      <c r="G7" s="12" t="s">
        <v>12</v>
      </c>
      <c r="H7" s="46" t="str">
        <f>IF([1]Absolute!I8308="","-",IF($B8="","-",[1]Absolute!I8308))</f>
        <v>-</v>
      </c>
      <c r="I7" s="46" t="str">
        <f>IF([1]Absolute!J8308="","-",IF($B8="","-",[1]Absolute!J8308))</f>
        <v>-</v>
      </c>
      <c r="J7" s="13">
        <f>[1]Absolute!K8308</f>
        <v>6.13</v>
      </c>
      <c r="K7" s="14">
        <f>[1]Absolute!L8308</f>
        <v>7.8</v>
      </c>
      <c r="L7" s="11" t="str">
        <f t="shared" si="0"/>
        <v>→</v>
      </c>
    </row>
    <row r="8" spans="1:12" x14ac:dyDescent="0.2">
      <c r="A8" s="11" t="s">
        <v>16</v>
      </c>
      <c r="B8" s="11" t="str">
        <f>IF([1]Absolute!G8309="","-",[1]Absolute!G8309)</f>
        <v>-</v>
      </c>
      <c r="C8" s="11" t="s">
        <v>13</v>
      </c>
      <c r="D8" s="12" t="s">
        <v>12</v>
      </c>
      <c r="E8" s="59" t="s">
        <v>17</v>
      </c>
      <c r="F8" s="59" t="s">
        <v>26</v>
      </c>
      <c r="G8" s="12" t="s">
        <v>12</v>
      </c>
      <c r="H8" s="46" t="str">
        <f>IF([1]Absolute!I8309="","-",IF($B9="","-",[1]Absolute!I8309))</f>
        <v>-</v>
      </c>
      <c r="I8" s="46" t="str">
        <f>IF([1]Absolute!J8309="","-",IF($B9="","-",[1]Absolute!J8309))</f>
        <v>-</v>
      </c>
      <c r="J8" s="13">
        <f>[1]Absolute!K8309</f>
        <v>5.93</v>
      </c>
      <c r="K8" s="14">
        <f>[1]Absolute!L8309</f>
        <v>7.33</v>
      </c>
      <c r="L8" s="11" t="str">
        <f t="shared" si="0"/>
        <v>↓</v>
      </c>
    </row>
    <row r="9" spans="1:12" x14ac:dyDescent="0.2">
      <c r="A9" s="11" t="s">
        <v>16</v>
      </c>
      <c r="B9" s="11" t="str">
        <f>IF([1]Absolute!G8310="","-",[1]Absolute!G8310)</f>
        <v>-</v>
      </c>
      <c r="C9" s="11" t="s">
        <v>13</v>
      </c>
      <c r="D9" s="12" t="s">
        <v>12</v>
      </c>
      <c r="E9" s="59" t="s">
        <v>28</v>
      </c>
      <c r="F9" s="59" t="s">
        <v>29</v>
      </c>
      <c r="G9" s="12" t="s">
        <v>12</v>
      </c>
      <c r="H9" s="46" t="str">
        <f>IF([1]Absolute!I8310="","-",IF($B10="","-",[1]Absolute!I8310))</f>
        <v>-</v>
      </c>
      <c r="I9" s="46" t="str">
        <f>IF([1]Absolute!J8310="","-",IF($B10="","-",[1]Absolute!J8310))</f>
        <v>-</v>
      </c>
      <c r="J9" s="13">
        <f>[1]Absolute!K8310</f>
        <v>6.22</v>
      </c>
      <c r="K9" s="14">
        <f>[1]Absolute!L8310</f>
        <v>7.33</v>
      </c>
      <c r="L9" s="11" t="str">
        <f t="shared" si="0"/>
        <v>→</v>
      </c>
    </row>
    <row r="10" spans="1:12" x14ac:dyDescent="0.2">
      <c r="A10" s="11" t="s">
        <v>16</v>
      </c>
      <c r="B10" s="11" t="str">
        <f>IF([1]Absolute!G8311="","-",[1]Absolute!G8311)</f>
        <v>-</v>
      </c>
      <c r="C10" s="11" t="s">
        <v>13</v>
      </c>
      <c r="D10" s="12" t="s">
        <v>12</v>
      </c>
      <c r="E10" s="59" t="s">
        <v>104</v>
      </c>
      <c r="F10" s="59" t="s">
        <v>105</v>
      </c>
      <c r="G10" s="12" t="s">
        <v>12</v>
      </c>
      <c r="H10" s="46" t="str">
        <f>IF([1]Absolute!I8311="","-",IF($B11="","-",[1]Absolute!I8311))</f>
        <v>-</v>
      </c>
      <c r="I10" s="46" t="str">
        <f>IF([1]Absolute!J8311="","-",IF($B11="","-",[1]Absolute!J8311))</f>
        <v>-</v>
      </c>
      <c r="J10" s="13">
        <f>[1]Absolute!K8311</f>
        <v>6.35</v>
      </c>
      <c r="K10" s="14">
        <f>[1]Absolute!L8311</f>
        <v>7.33</v>
      </c>
      <c r="L10" s="11" t="str">
        <f t="shared" si="0"/>
        <v>→</v>
      </c>
    </row>
    <row r="11" spans="1:12" x14ac:dyDescent="0.2">
      <c r="A11" s="11" t="s">
        <v>16</v>
      </c>
      <c r="B11" s="11" t="str">
        <f>IF([1]Absolute!G8312="","-",[1]Absolute!G8312)</f>
        <v>-</v>
      </c>
      <c r="C11" s="11" t="s">
        <v>13</v>
      </c>
      <c r="D11" s="12" t="s">
        <v>12</v>
      </c>
      <c r="E11" s="86" t="s">
        <v>32</v>
      </c>
      <c r="F11" s="86" t="s">
        <v>33</v>
      </c>
      <c r="G11" s="12" t="s">
        <v>12</v>
      </c>
      <c r="H11" s="46" t="str">
        <f>IF([1]Absolute!I8312="","-",IF($B12="","-",[1]Absolute!I8312))</f>
        <v>-</v>
      </c>
      <c r="I11" s="46" t="str">
        <f>IF([1]Absolute!J8312="","-",IF($B12="","-",[1]Absolute!J8312))</f>
        <v>-</v>
      </c>
      <c r="J11" s="13">
        <f>[1]Absolute!K8312</f>
        <v>6.4</v>
      </c>
      <c r="K11" s="14">
        <f>[1]Absolute!L8312</f>
        <v>7.33</v>
      </c>
      <c r="L11" s="11" t="str">
        <f t="shared" si="0"/>
        <v>→</v>
      </c>
    </row>
    <row r="12" spans="1:12" x14ac:dyDescent="0.2">
      <c r="A12" s="11" t="s">
        <v>16</v>
      </c>
      <c r="B12" s="11" t="str">
        <f>IF([1]Absolute!G8313="","-",[1]Absolute!G8313)</f>
        <v>Buy</v>
      </c>
      <c r="C12" s="11" t="s">
        <v>13</v>
      </c>
      <c r="D12" s="12" t="s">
        <v>34</v>
      </c>
      <c r="E12" s="86" t="s">
        <v>12</v>
      </c>
      <c r="F12" s="86" t="s">
        <v>35</v>
      </c>
      <c r="G12" s="12" t="s">
        <v>106</v>
      </c>
      <c r="H12" s="46">
        <f>IF([1]Absolute!I8313="","-",IF($B13="","-",[1]Absolute!I8313))</f>
        <v>-9.886547811993518E-2</v>
      </c>
      <c r="I12" s="46">
        <f>IF([1]Absolute!J8313="","-",IF($B13="","-",[1]Absolute!J8313))</f>
        <v>-5.7090615742754869E-2</v>
      </c>
      <c r="J12" s="13">
        <f>[1]Absolute!K8313</f>
        <v>6.17</v>
      </c>
      <c r="K12" s="14">
        <f>[1]Absolute!L8313</f>
        <v>7.33</v>
      </c>
      <c r="L12" s="11" t="str">
        <f t="shared" si="0"/>
        <v>→</v>
      </c>
    </row>
    <row r="13" spans="1:12" x14ac:dyDescent="0.2">
      <c r="A13" s="11" t="s">
        <v>16</v>
      </c>
      <c r="B13" s="11" t="str">
        <f>IF([1]Absolute!G8314="","-",[1]Absolute!G8314)</f>
        <v>-</v>
      </c>
      <c r="C13" s="11" t="s">
        <v>13</v>
      </c>
      <c r="D13" s="12" t="s">
        <v>12</v>
      </c>
      <c r="E13" s="86" t="s">
        <v>92</v>
      </c>
      <c r="F13" s="86" t="s">
        <v>93</v>
      </c>
      <c r="G13" s="12" t="s">
        <v>12</v>
      </c>
      <c r="H13" s="46" t="str">
        <f>IF([1]Absolute!I8314="","-",IF($B20="","-",[1]Absolute!I8314))</f>
        <v>-</v>
      </c>
      <c r="I13" s="46" t="str">
        <f>IF([1]Absolute!J8314="","-",IF($B20="","-",[1]Absolute!J8314))</f>
        <v>-</v>
      </c>
      <c r="J13" s="13">
        <f>[1]Absolute!K8314</f>
        <v>6.04</v>
      </c>
      <c r="K13" s="14">
        <f>[1]Absolute!L8314</f>
        <v>6.9</v>
      </c>
      <c r="L13" s="11" t="str">
        <f t="shared" si="0"/>
        <v>↓</v>
      </c>
    </row>
    <row r="14" spans="1:12" x14ac:dyDescent="0.2">
      <c r="A14" s="11" t="s">
        <v>16</v>
      </c>
      <c r="B14" s="11" t="str">
        <f>IF([1]Absolute!G8315="","-",[1]Absolute!G8315)</f>
        <v>-</v>
      </c>
      <c r="C14" s="11" t="s">
        <v>13</v>
      </c>
      <c r="D14" s="12" t="s">
        <v>12</v>
      </c>
      <c r="E14" s="86" t="s">
        <v>36</v>
      </c>
      <c r="F14" s="86" t="s">
        <v>37</v>
      </c>
      <c r="G14" s="12" t="s">
        <v>12</v>
      </c>
      <c r="H14" s="46" t="str">
        <f>IF([1]Absolute!I8315="","-",IF($B21="","-",[1]Absolute!I8315))</f>
        <v>-</v>
      </c>
      <c r="I14" s="46" t="str">
        <f>IF([1]Absolute!J8315="","-",IF($B21="","-",[1]Absolute!J8315))</f>
        <v>-</v>
      </c>
      <c r="J14" s="13">
        <f>[1]Absolute!K8315</f>
        <v>6.07</v>
      </c>
      <c r="K14" s="14">
        <f>[1]Absolute!L8315</f>
        <v>6.9</v>
      </c>
      <c r="L14" s="11" t="str">
        <f t="shared" si="0"/>
        <v>→</v>
      </c>
    </row>
    <row r="15" spans="1:12" x14ac:dyDescent="0.2">
      <c r="A15" s="11" t="s">
        <v>16</v>
      </c>
      <c r="B15" s="11" t="str">
        <f>IF([1]Absolute!G8316="","-",[1]Absolute!G8316)</f>
        <v>-</v>
      </c>
      <c r="C15" s="11" t="s">
        <v>13</v>
      </c>
      <c r="D15" s="12" t="s">
        <v>12</v>
      </c>
      <c r="E15" s="86" t="s">
        <v>36</v>
      </c>
      <c r="F15" s="86" t="s">
        <v>37</v>
      </c>
      <c r="G15" s="12" t="s">
        <v>12</v>
      </c>
      <c r="H15" s="46" t="str">
        <f>IF([1]Absolute!I8316="","-",IF(#REF!="","-",[1]Absolute!I8316))</f>
        <v>-</v>
      </c>
      <c r="I15" s="46" t="str">
        <f>IF([1]Absolute!J8316="","-",IF(#REF!="","-",[1]Absolute!J8316))</f>
        <v>-</v>
      </c>
      <c r="J15" s="13">
        <f>[1]Absolute!K8316</f>
        <v>6.03</v>
      </c>
      <c r="K15" s="14">
        <f>[1]Absolute!L8316</f>
        <v>6.9</v>
      </c>
      <c r="L15" s="11" t="str">
        <f t="shared" si="0"/>
        <v>→</v>
      </c>
    </row>
    <row r="16" spans="1:12" x14ac:dyDescent="0.2">
      <c r="A16" s="11" t="s">
        <v>16</v>
      </c>
      <c r="B16" s="11" t="str">
        <f>IF([1]Absolute!G8317="","-",[1]Absolute!G8317)</f>
        <v>-</v>
      </c>
      <c r="C16" s="11" t="s">
        <v>13</v>
      </c>
      <c r="D16" s="12" t="s">
        <v>12</v>
      </c>
      <c r="E16" s="86" t="s">
        <v>42</v>
      </c>
      <c r="F16" s="86" t="s">
        <v>43</v>
      </c>
      <c r="G16" s="12" t="s">
        <v>12</v>
      </c>
      <c r="H16" s="46" t="str">
        <f>IF([1]Absolute!I8317="","-",IF(#REF!="","-",[1]Absolute!I8317))</f>
        <v>-</v>
      </c>
      <c r="I16" s="46" t="str">
        <f>IF([1]Absolute!J8317="","-",IF(#REF!="","-",[1]Absolute!J8317))</f>
        <v>-</v>
      </c>
      <c r="J16" s="13">
        <f>[1]Absolute!K8317</f>
        <v>6</v>
      </c>
      <c r="K16" s="14">
        <f>[1]Absolute!L8317</f>
        <v>6.9</v>
      </c>
      <c r="L16" s="11" t="str">
        <f t="shared" si="0"/>
        <v>→</v>
      </c>
    </row>
    <row r="17" spans="1:12" x14ac:dyDescent="0.2">
      <c r="A17" s="11" t="s">
        <v>16</v>
      </c>
      <c r="B17" s="11" t="str">
        <f>IF([1]Absolute!G8318="","-",[1]Absolute!G8318)</f>
        <v>-</v>
      </c>
      <c r="C17" s="11" t="s">
        <v>13</v>
      </c>
      <c r="D17" s="12" t="s">
        <v>12</v>
      </c>
      <c r="E17" s="86" t="s">
        <v>107</v>
      </c>
      <c r="F17" s="86" t="s">
        <v>108</v>
      </c>
      <c r="G17" s="12" t="s">
        <v>12</v>
      </c>
      <c r="H17" s="46" t="str">
        <f>IF([1]Absolute!I8318="","-",IF(#REF!="","-",[1]Absolute!I8318))</f>
        <v>-</v>
      </c>
      <c r="I17" s="46" t="str">
        <f>IF([1]Absolute!J8318="","-",IF(#REF!="","-",[1]Absolute!J8318))</f>
        <v>-</v>
      </c>
      <c r="J17" s="13">
        <f>[1]Absolute!K8318</f>
        <v>5.71</v>
      </c>
      <c r="K17" s="14">
        <f>[1]Absolute!L8318</f>
        <v>7.05</v>
      </c>
      <c r="L17" s="11" t="str">
        <f t="shared" si="0"/>
        <v>↑</v>
      </c>
    </row>
    <row r="18" spans="1:12" x14ac:dyDescent="0.2">
      <c r="A18" s="11" t="s">
        <v>16</v>
      </c>
      <c r="B18" s="11" t="str">
        <f>IF([1]Absolute!G8319="","-",[1]Absolute!G8319)</f>
        <v>-</v>
      </c>
      <c r="C18" s="11" t="s">
        <v>13</v>
      </c>
      <c r="D18" s="12" t="s">
        <v>12</v>
      </c>
      <c r="E18" s="86" t="s">
        <v>59</v>
      </c>
      <c r="F18" s="86" t="s">
        <v>60</v>
      </c>
      <c r="G18" s="12" t="s">
        <v>12</v>
      </c>
      <c r="H18" s="46" t="str">
        <f>IF([1]Absolute!I8319="","-",IF(#REF!="","-",[1]Absolute!I8319))</f>
        <v>-</v>
      </c>
      <c r="I18" s="46" t="str">
        <f>IF([1]Absolute!J8319="","-",IF(#REF!="","-",[1]Absolute!J8319))</f>
        <v>-</v>
      </c>
      <c r="J18" s="13">
        <f>[1]Absolute!K8319</f>
        <v>5.89</v>
      </c>
      <c r="K18" s="14">
        <f>[1]Absolute!L8319</f>
        <v>7.05</v>
      </c>
      <c r="L18" s="11" t="str">
        <f t="shared" si="0"/>
        <v>→</v>
      </c>
    </row>
    <row r="19" spans="1:12" x14ac:dyDescent="0.2">
      <c r="A19" s="11" t="s">
        <v>16</v>
      </c>
      <c r="B19" s="11" t="str">
        <f>IF([1]Absolute!G8320="","-",[1]Absolute!G8320)</f>
        <v>-</v>
      </c>
      <c r="C19" s="11" t="s">
        <v>13</v>
      </c>
      <c r="D19" s="12" t="s">
        <v>12</v>
      </c>
      <c r="E19" s="86" t="s">
        <v>48</v>
      </c>
      <c r="F19" s="86" t="s">
        <v>49</v>
      </c>
      <c r="G19" s="12" t="s">
        <v>12</v>
      </c>
      <c r="H19" s="46" t="str">
        <f>IF([1]Absolute!I8320="","-",IF(#REF!="","-",[1]Absolute!I8320))</f>
        <v>-</v>
      </c>
      <c r="I19" s="46" t="str">
        <f>IF([1]Absolute!J8320="","-",IF(#REF!="","-",[1]Absolute!J8320))</f>
        <v>-</v>
      </c>
      <c r="J19" s="13">
        <f>[1]Absolute!K8320</f>
        <v>5.56</v>
      </c>
      <c r="K19" s="14">
        <f>[1]Absolute!L8320</f>
        <v>7.05</v>
      </c>
      <c r="L19" s="11" t="str">
        <f t="shared" si="0"/>
        <v>→</v>
      </c>
    </row>
    <row r="20" spans="1:12" x14ac:dyDescent="0.2">
      <c r="B20" s="11"/>
      <c r="C20" s="11"/>
      <c r="D20" s="12"/>
      <c r="E20" s="12"/>
      <c r="F20" s="12"/>
      <c r="G20" s="12"/>
      <c r="H20" s="46"/>
      <c r="I20" s="46"/>
      <c r="J20" s="13"/>
      <c r="K20" s="14"/>
      <c r="L20" s="11"/>
    </row>
    <row r="21" spans="1:12" x14ac:dyDescent="0.2">
      <c r="B21" s="11"/>
      <c r="C21" s="11"/>
      <c r="D21" s="12"/>
      <c r="E21" s="12"/>
      <c r="F21" s="12"/>
      <c r="G21" s="12"/>
      <c r="H21" s="46"/>
      <c r="I21" s="46"/>
      <c r="J21" s="13"/>
      <c r="K21" s="14"/>
      <c r="L21" s="1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9">
    <tabColor rgb="FFCCFFFF"/>
  </sheetPr>
  <dimension ref="A1:I21"/>
  <sheetViews>
    <sheetView topLeftCell="A116" workbookViewId="0">
      <selection activeCell="A22" sqref="A22:XFD57"/>
    </sheetView>
  </sheetViews>
  <sheetFormatPr defaultRowHeight="12.75" x14ac:dyDescent="0.2"/>
  <cols>
    <col min="1" max="1" width="15.7109375" customWidth="1"/>
    <col min="2" max="2" width="25.5703125" bestFit="1" customWidth="1"/>
    <col min="4" max="4" width="11.5703125" style="2" customWidth="1"/>
    <col min="5" max="6" width="10.85546875" style="2" customWidth="1"/>
    <col min="7" max="7" width="22.28515625" style="2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101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s="11" t="str">
        <f>PGNiG!A4</f>
        <v>Łukasz Prokopiuk</v>
      </c>
      <c r="B4" s="11" t="s">
        <v>74</v>
      </c>
      <c r="C4" s="8" t="s">
        <v>13</v>
      </c>
      <c r="D4" s="12" t="s">
        <v>12</v>
      </c>
      <c r="E4" s="12" t="s">
        <v>18</v>
      </c>
      <c r="F4" s="12" t="s">
        <v>19</v>
      </c>
      <c r="G4" s="12" t="s">
        <v>34</v>
      </c>
      <c r="H4" s="13">
        <f>PGNiG!J4</f>
        <v>6.9</v>
      </c>
      <c r="I4" s="28" t="str">
        <f>IF([1]Relative!J8301="","-",[1]Relative!J8301)</f>
        <v>-</v>
      </c>
    </row>
    <row r="5" spans="1:9" x14ac:dyDescent="0.2">
      <c r="A5" s="11" t="str">
        <f>PGNiG!A5</f>
        <v>Łukasz Prokopiuk</v>
      </c>
      <c r="B5" s="11" t="str">
        <f>IF([1]Relative!H8302="","-",[1]Relative!H8302)</f>
        <v>-</v>
      </c>
      <c r="C5" s="8" t="s">
        <v>13</v>
      </c>
      <c r="D5" s="12" t="s">
        <v>12</v>
      </c>
      <c r="E5" s="12" t="s">
        <v>102</v>
      </c>
      <c r="F5" s="12" t="s">
        <v>103</v>
      </c>
      <c r="G5" s="12" t="s">
        <v>12</v>
      </c>
      <c r="H5" s="13">
        <f>PGNiG!J5</f>
        <v>6.71</v>
      </c>
      <c r="I5" s="28" t="str">
        <f>IF([1]Relative!J8302="","-",[1]Relative!J8302)</f>
        <v>-</v>
      </c>
    </row>
    <row r="6" spans="1:9" x14ac:dyDescent="0.2">
      <c r="A6" s="11" t="str">
        <f>PGNiG!A6</f>
        <v>Łukasz Prokopiuk</v>
      </c>
      <c r="B6" s="11" t="str">
        <f>IF([1]Relative!H8303="","-",[1]Relative!H8303)</f>
        <v>-</v>
      </c>
      <c r="C6" s="8" t="s">
        <v>13</v>
      </c>
      <c r="D6" s="12" t="s">
        <v>12</v>
      </c>
      <c r="E6" s="59" t="s">
        <v>20</v>
      </c>
      <c r="F6" s="59" t="s">
        <v>21</v>
      </c>
      <c r="G6" s="12" t="s">
        <v>12</v>
      </c>
      <c r="H6" s="13">
        <f>PGNiG!J6</f>
        <v>6.84</v>
      </c>
      <c r="I6" s="28" t="str">
        <f>IF([1]Relative!J8303="","-",[1]Relative!J8303)</f>
        <v>-</v>
      </c>
    </row>
    <row r="7" spans="1:9" x14ac:dyDescent="0.2">
      <c r="A7" s="11" t="str">
        <f>PGNiG!A7</f>
        <v>Łukasz Prokopiuk</v>
      </c>
      <c r="B7" s="11" t="str">
        <f>IF([1]Relative!H8304="","-",[1]Relative!H8304)</f>
        <v>-</v>
      </c>
      <c r="C7" s="8" t="s">
        <v>13</v>
      </c>
      <c r="D7" s="12" t="s">
        <v>12</v>
      </c>
      <c r="E7" s="59" t="s">
        <v>24</v>
      </c>
      <c r="F7" s="59" t="s">
        <v>25</v>
      </c>
      <c r="G7" s="12" t="s">
        <v>12</v>
      </c>
      <c r="H7" s="13">
        <f>PGNiG!J7</f>
        <v>6.13</v>
      </c>
      <c r="I7" s="28" t="str">
        <f>IF([1]Relative!J8304="","-",[1]Relative!J8304)</f>
        <v>-</v>
      </c>
    </row>
    <row r="8" spans="1:9" x14ac:dyDescent="0.2">
      <c r="A8" s="11" t="str">
        <f>PGNiG!A8</f>
        <v>Łukasz Prokopiuk</v>
      </c>
      <c r="B8" s="11" t="str">
        <f>IF([1]Relative!H8305="","-",[1]Relative!H8305)</f>
        <v>-</v>
      </c>
      <c r="C8" s="8" t="s">
        <v>13</v>
      </c>
      <c r="D8" s="12" t="s">
        <v>12</v>
      </c>
      <c r="E8" s="59" t="s">
        <v>17</v>
      </c>
      <c r="F8" s="59" t="s">
        <v>26</v>
      </c>
      <c r="G8" s="12" t="s">
        <v>12</v>
      </c>
      <c r="H8" s="13">
        <f>PGNiG!J8</f>
        <v>5.93</v>
      </c>
      <c r="I8" s="28" t="str">
        <f>IF([1]Relative!J8305="","-",[1]Relative!J8305)</f>
        <v>-</v>
      </c>
    </row>
    <row r="9" spans="1:9" x14ac:dyDescent="0.2">
      <c r="A9" s="11" t="str">
        <f>PGNiG!A9</f>
        <v>Łukasz Prokopiuk</v>
      </c>
      <c r="B9" s="11" t="str">
        <f>IF([1]Relative!H8306="","-",[1]Relative!H8306)</f>
        <v>-</v>
      </c>
      <c r="C9" s="8" t="s">
        <v>13</v>
      </c>
      <c r="D9" s="12" t="s">
        <v>12</v>
      </c>
      <c r="E9" s="59" t="s">
        <v>28</v>
      </c>
      <c r="F9" s="59" t="s">
        <v>29</v>
      </c>
      <c r="G9" s="12" t="s">
        <v>12</v>
      </c>
      <c r="H9" s="13">
        <f>PGNiG!J9</f>
        <v>6.22</v>
      </c>
      <c r="I9" s="28" t="str">
        <f>IF([1]Relative!J8306="","-",[1]Relative!J8306)</f>
        <v>-</v>
      </c>
    </row>
    <row r="10" spans="1:9" x14ac:dyDescent="0.2">
      <c r="A10" s="11" t="str">
        <f>PGNiG!A10</f>
        <v>Łukasz Prokopiuk</v>
      </c>
      <c r="B10" s="11" t="str">
        <f>IF([1]Relative!H8307="","-",[1]Relative!H8307)</f>
        <v>-</v>
      </c>
      <c r="C10" s="8" t="s">
        <v>13</v>
      </c>
      <c r="D10" s="12" t="s">
        <v>12</v>
      </c>
      <c r="E10" s="59" t="s">
        <v>104</v>
      </c>
      <c r="F10" s="59" t="s">
        <v>105</v>
      </c>
      <c r="G10" s="12" t="s">
        <v>12</v>
      </c>
      <c r="H10" s="13">
        <f>PGNiG!J10</f>
        <v>6.35</v>
      </c>
      <c r="I10" s="28" t="str">
        <f>IF([1]Relative!J8307="","-",[1]Relative!J8307)</f>
        <v>-</v>
      </c>
    </row>
    <row r="11" spans="1:9" x14ac:dyDescent="0.2">
      <c r="A11" s="11" t="str">
        <f>PGNiG!A11</f>
        <v>Łukasz Prokopiuk</v>
      </c>
      <c r="B11" s="11" t="str">
        <f>IF([1]Relative!H8308="","-",[1]Relative!H8308)</f>
        <v>-</v>
      </c>
      <c r="C11" s="8" t="s">
        <v>13</v>
      </c>
      <c r="D11" s="12" t="s">
        <v>12</v>
      </c>
      <c r="E11" s="86" t="s">
        <v>32</v>
      </c>
      <c r="F11" s="86" t="s">
        <v>33</v>
      </c>
      <c r="G11" s="12" t="s">
        <v>12</v>
      </c>
      <c r="H11" s="13">
        <f>PGNiG!J11</f>
        <v>6.4</v>
      </c>
      <c r="I11" s="28" t="str">
        <f>IF([1]Relative!J8308="","-",[1]Relative!J8308)</f>
        <v>-</v>
      </c>
    </row>
    <row r="12" spans="1:9" x14ac:dyDescent="0.2">
      <c r="A12" s="11" t="str">
        <f>PGNiG!A12</f>
        <v>Łukasz Prokopiuk</v>
      </c>
      <c r="B12" s="11" t="str">
        <f>IF([1]Relative!H8309="","-",[1]Relative!H8309)</f>
        <v>Overweight</v>
      </c>
      <c r="C12" s="8" t="s">
        <v>13</v>
      </c>
      <c r="D12" s="86" t="s">
        <v>34</v>
      </c>
      <c r="E12" s="86" t="s">
        <v>12</v>
      </c>
      <c r="F12" s="86" t="s">
        <v>35</v>
      </c>
      <c r="G12" s="12" t="s">
        <v>106</v>
      </c>
      <c r="H12" s="13">
        <f>PGNiG!J12</f>
        <v>6.17</v>
      </c>
      <c r="I12" s="28">
        <f>IF([1]Relative!J8309="","-",[1]Relative!J8309)</f>
        <v>-5.7090615742754869E-2</v>
      </c>
    </row>
    <row r="13" spans="1:9" x14ac:dyDescent="0.2">
      <c r="A13" s="11" t="str">
        <f>PGNiG!A13</f>
        <v>Łukasz Prokopiuk</v>
      </c>
      <c r="B13" s="11" t="str">
        <f>IF([1]Relative!H8310="","-",[1]Relative!H8310)</f>
        <v>-</v>
      </c>
      <c r="C13" s="8" t="s">
        <v>13</v>
      </c>
      <c r="D13" s="12" t="s">
        <v>12</v>
      </c>
      <c r="E13" s="12" t="s">
        <v>92</v>
      </c>
      <c r="F13" s="86" t="s">
        <v>93</v>
      </c>
      <c r="G13" s="12" t="s">
        <v>12</v>
      </c>
      <c r="H13" s="13">
        <f>PGNiG!J13</f>
        <v>6.04</v>
      </c>
      <c r="I13" s="28" t="str">
        <f>IF([1]Relative!J8310="","-",[1]Relative!J8310)</f>
        <v>-</v>
      </c>
    </row>
    <row r="14" spans="1:9" x14ac:dyDescent="0.2">
      <c r="A14" s="11" t="str">
        <f>PGNiG!A14</f>
        <v>Łukasz Prokopiuk</v>
      </c>
      <c r="B14" s="11" t="str">
        <f>IF([1]Relative!H8311="","-",[1]Relative!H8311)</f>
        <v>-</v>
      </c>
      <c r="C14" s="8" t="s">
        <v>13</v>
      </c>
      <c r="D14" s="12" t="s">
        <v>12</v>
      </c>
      <c r="E14" s="12" t="s">
        <v>36</v>
      </c>
      <c r="F14" s="86" t="s">
        <v>37</v>
      </c>
      <c r="G14" s="12" t="s">
        <v>12</v>
      </c>
      <c r="H14" s="13">
        <f>PGNiG!J14</f>
        <v>6.07</v>
      </c>
      <c r="I14" s="28" t="str">
        <f>IF([1]Relative!J8311="","-",[1]Relative!J8311)</f>
        <v>-</v>
      </c>
    </row>
    <row r="15" spans="1:9" x14ac:dyDescent="0.2">
      <c r="A15" s="11" t="str">
        <f>PGNiG!A15</f>
        <v>Łukasz Prokopiuk</v>
      </c>
      <c r="B15" s="11" t="str">
        <f>IF([1]Relative!H8312="","-",[1]Relative!H8312)</f>
        <v>-</v>
      </c>
      <c r="C15" s="8" t="s">
        <v>13</v>
      </c>
      <c r="D15" s="12" t="s">
        <v>12</v>
      </c>
      <c r="E15" s="12" t="s">
        <v>36</v>
      </c>
      <c r="F15" s="86" t="s">
        <v>37</v>
      </c>
      <c r="G15" s="12" t="s">
        <v>12</v>
      </c>
      <c r="H15" s="13">
        <f>PGNiG!J15</f>
        <v>6.03</v>
      </c>
      <c r="I15" s="28" t="str">
        <f>IF([1]Relative!J8312="","-",[1]Relative!J8312)</f>
        <v>-</v>
      </c>
    </row>
    <row r="16" spans="1:9" x14ac:dyDescent="0.2">
      <c r="A16" s="11" t="str">
        <f>PGNiG!A16</f>
        <v>Łukasz Prokopiuk</v>
      </c>
      <c r="B16" s="11" t="str">
        <f>IF([1]Relative!H8313="","-",[1]Relative!H8313)</f>
        <v>-</v>
      </c>
      <c r="C16" s="8" t="s">
        <v>13</v>
      </c>
      <c r="D16" s="12" t="s">
        <v>12</v>
      </c>
      <c r="E16" s="12" t="s">
        <v>42</v>
      </c>
      <c r="F16" s="86" t="s">
        <v>43</v>
      </c>
      <c r="G16" s="12" t="s">
        <v>12</v>
      </c>
      <c r="H16" s="13">
        <f>PGNiG!J16</f>
        <v>6</v>
      </c>
      <c r="I16" s="28" t="str">
        <f>IF([1]Relative!J8313="","-",[1]Relative!J8313)</f>
        <v>-</v>
      </c>
    </row>
    <row r="17" spans="1:9" x14ac:dyDescent="0.2">
      <c r="A17" s="11" t="str">
        <f>PGNiG!A17</f>
        <v>Łukasz Prokopiuk</v>
      </c>
      <c r="B17" s="11" t="str">
        <f>IF([1]Relative!H8314="","-",[1]Relative!H8314)</f>
        <v>-</v>
      </c>
      <c r="C17" s="8" t="s">
        <v>13</v>
      </c>
      <c r="D17" s="12" t="s">
        <v>12</v>
      </c>
      <c r="E17" s="12" t="s">
        <v>107</v>
      </c>
      <c r="F17" s="86" t="s">
        <v>108</v>
      </c>
      <c r="G17" s="12" t="s">
        <v>12</v>
      </c>
      <c r="H17" s="13">
        <f>PGNiG!J17</f>
        <v>5.71</v>
      </c>
      <c r="I17" s="28" t="str">
        <f>IF([1]Relative!J8314="","-",[1]Relative!J8314)</f>
        <v>-</v>
      </c>
    </row>
    <row r="18" spans="1:9" x14ac:dyDescent="0.2">
      <c r="A18" s="11" t="str">
        <f>PGNiG!A18</f>
        <v>Łukasz Prokopiuk</v>
      </c>
      <c r="B18" s="11" t="str">
        <f>IF([1]Relative!H8315="","-",[1]Relative!H8315)</f>
        <v>-</v>
      </c>
      <c r="C18" s="8" t="s">
        <v>13</v>
      </c>
      <c r="D18" s="12" t="s">
        <v>12</v>
      </c>
      <c r="E18" s="12" t="s">
        <v>59</v>
      </c>
      <c r="F18" s="86" t="s">
        <v>60</v>
      </c>
      <c r="G18" s="12" t="s">
        <v>12</v>
      </c>
      <c r="H18" s="13">
        <f>PGNiG!J18</f>
        <v>5.89</v>
      </c>
      <c r="I18" s="28" t="str">
        <f>IF([1]Relative!J8315="","-",[1]Relative!J8315)</f>
        <v>-</v>
      </c>
    </row>
    <row r="19" spans="1:9" x14ac:dyDescent="0.2">
      <c r="A19" s="11" t="str">
        <f>PGNiG!A19</f>
        <v>Łukasz Prokopiuk</v>
      </c>
      <c r="B19" s="11" t="str">
        <f>IF([1]Relative!H8316="","-",[1]Relative!H8316)</f>
        <v>-</v>
      </c>
      <c r="C19" s="8" t="s">
        <v>13</v>
      </c>
      <c r="D19" s="12" t="s">
        <v>12</v>
      </c>
      <c r="E19" s="12" t="s">
        <v>48</v>
      </c>
      <c r="F19" s="86" t="s">
        <v>49</v>
      </c>
      <c r="G19" s="12" t="s">
        <v>12</v>
      </c>
      <c r="H19" s="13">
        <f>PGNiG!J19</f>
        <v>5.56</v>
      </c>
      <c r="I19" s="28" t="str">
        <f>IF([1]Relative!J8316="","-",[1]Relative!J8316)</f>
        <v>-</v>
      </c>
    </row>
    <row r="20" spans="1:9" x14ac:dyDescent="0.2">
      <c r="A20" s="11"/>
      <c r="B20" s="11"/>
      <c r="C20" s="8"/>
      <c r="D20" s="12"/>
      <c r="E20" s="86"/>
      <c r="F20" s="86"/>
      <c r="G20" s="12"/>
      <c r="H20" s="13"/>
      <c r="I20" s="28"/>
    </row>
    <row r="21" spans="1:9" x14ac:dyDescent="0.2">
      <c r="A21" s="11"/>
      <c r="B21" s="11"/>
      <c r="C21" s="8"/>
      <c r="D21" s="12"/>
      <c r="E21" s="86"/>
      <c r="F21" s="86"/>
      <c r="G21" s="12"/>
      <c r="H21" s="13"/>
      <c r="I21" s="2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0">
    <tabColor rgb="FFCCFFFF"/>
  </sheetPr>
  <dimension ref="A1:L21"/>
  <sheetViews>
    <sheetView topLeftCell="A52" workbookViewId="0">
      <selection activeCell="A22" sqref="A22:XFD57"/>
    </sheetView>
  </sheetViews>
  <sheetFormatPr defaultRowHeight="12.75" x14ac:dyDescent="0.2"/>
  <cols>
    <col min="1" max="1" width="15.7109375" customWidth="1"/>
    <col min="2" max="2" width="18.140625" customWidth="1"/>
    <col min="4" max="4" width="10.42578125" customWidth="1"/>
    <col min="5" max="6" width="16" customWidth="1"/>
    <col min="7" max="7" width="22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  <c r="L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109</v>
      </c>
      <c r="B3" s="5"/>
      <c r="C3" s="5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11" t="s">
        <v>16</v>
      </c>
      <c r="B4" s="11" t="s">
        <v>61</v>
      </c>
      <c r="C4" s="11" t="s">
        <v>13</v>
      </c>
      <c r="D4" s="12" t="s">
        <v>12</v>
      </c>
      <c r="E4" s="12" t="s">
        <v>18</v>
      </c>
      <c r="F4" s="12" t="s">
        <v>19</v>
      </c>
      <c r="G4" s="12" t="s">
        <v>32</v>
      </c>
      <c r="H4" s="46" t="str">
        <f>IF([1]Absolute!I7905="","-",IF($B5="","-",[1]Absolute!I7905))</f>
        <v>-</v>
      </c>
      <c r="I4" s="46" t="str">
        <f>IF([1]Absolute!J7905="","-",IF($B5="","-",[1]Absolute!J7905))</f>
        <v>-</v>
      </c>
      <c r="J4" s="14">
        <f>[1]Absolute!K7905</f>
        <v>5.96</v>
      </c>
      <c r="K4" s="14">
        <f>[1]Absolute!L7905</f>
        <v>8</v>
      </c>
      <c r="L4" s="12" t="s">
        <v>13</v>
      </c>
    </row>
    <row r="5" spans="1:12" x14ac:dyDescent="0.2">
      <c r="A5" s="11" t="s">
        <v>16</v>
      </c>
      <c r="B5" s="11" t="str">
        <f>IF([1]Absolute!G7906="","-",[1]Absolute!G7906)</f>
        <v>-</v>
      </c>
      <c r="C5" s="11" t="s">
        <v>13</v>
      </c>
      <c r="D5" s="12" t="s">
        <v>12</v>
      </c>
      <c r="E5" s="59" t="s">
        <v>20</v>
      </c>
      <c r="F5" s="59" t="s">
        <v>21</v>
      </c>
      <c r="G5" s="12" t="s">
        <v>12</v>
      </c>
      <c r="H5" s="46" t="str">
        <f>IF([1]Absolute!I7906="","-",IF($B6="","-",[1]Absolute!I7906))</f>
        <v>-</v>
      </c>
      <c r="I5" s="46" t="str">
        <f>IF([1]Absolute!J7906="","-",IF($B6="","-",[1]Absolute!J7906))</f>
        <v>-</v>
      </c>
      <c r="J5" s="14">
        <f>[1]Absolute!K7906</f>
        <v>6.06</v>
      </c>
      <c r="K5" s="14">
        <f>[1]Absolute!L7906</f>
        <v>8</v>
      </c>
      <c r="L5" s="12" t="str">
        <f t="shared" ref="L5:L19" si="0">IF(K5&gt;K4,"↑",IF(K5=K4,"→","↓"))</f>
        <v>→</v>
      </c>
    </row>
    <row r="6" spans="1:12" x14ac:dyDescent="0.2">
      <c r="A6" s="11" t="s">
        <v>16</v>
      </c>
      <c r="B6" s="11" t="str">
        <f>IF([1]Absolute!G7907="","-",[1]Absolute!G7907)</f>
        <v>-</v>
      </c>
      <c r="C6" s="11" t="s">
        <v>13</v>
      </c>
      <c r="D6" s="12" t="s">
        <v>12</v>
      </c>
      <c r="E6" s="59" t="s">
        <v>67</v>
      </c>
      <c r="F6" s="59" t="s">
        <v>110</v>
      </c>
      <c r="G6" s="12" t="s">
        <v>12</v>
      </c>
      <c r="H6" s="46" t="str">
        <f>IF([1]Absolute!I7907="","-",IF($B7="","-",[1]Absolute!I7907))</f>
        <v>-</v>
      </c>
      <c r="I6" s="46" t="str">
        <f>IF([1]Absolute!J7907="","-",IF($B7="","-",[1]Absolute!J7907))</f>
        <v>-</v>
      </c>
      <c r="J6" s="14">
        <f>[1]Absolute!K7907</f>
        <v>5.55</v>
      </c>
      <c r="K6" s="14">
        <f>[1]Absolute!L7907</f>
        <v>8</v>
      </c>
      <c r="L6" s="12" t="str">
        <f t="shared" si="0"/>
        <v>→</v>
      </c>
    </row>
    <row r="7" spans="1:12" x14ac:dyDescent="0.2">
      <c r="A7" s="11" t="s">
        <v>16</v>
      </c>
      <c r="B7" s="11" t="str">
        <f>IF([1]Absolute!G7908="","-",[1]Absolute!G7908)</f>
        <v>-</v>
      </c>
      <c r="C7" s="11" t="s">
        <v>13</v>
      </c>
      <c r="D7" s="12" t="s">
        <v>12</v>
      </c>
      <c r="E7" s="59" t="s">
        <v>24</v>
      </c>
      <c r="F7" s="59" t="s">
        <v>25</v>
      </c>
      <c r="G7" s="12" t="s">
        <v>12</v>
      </c>
      <c r="H7" s="46" t="str">
        <f>IF([1]Absolute!I7908="","-",IF($B8="","-",[1]Absolute!I7908))</f>
        <v>-</v>
      </c>
      <c r="I7" s="46" t="str">
        <f>IF([1]Absolute!J7908="","-",IF($B8="","-",[1]Absolute!J7908))</f>
        <v>-</v>
      </c>
      <c r="J7" s="14">
        <f>[1]Absolute!K7908</f>
        <v>5.3</v>
      </c>
      <c r="K7" s="14">
        <f>[1]Absolute!L7908</f>
        <v>8</v>
      </c>
      <c r="L7" s="12" t="str">
        <f t="shared" si="0"/>
        <v>→</v>
      </c>
    </row>
    <row r="8" spans="1:12" x14ac:dyDescent="0.2">
      <c r="A8" s="11" t="s">
        <v>16</v>
      </c>
      <c r="B8" s="11" t="str">
        <f>IF([1]Absolute!G7909="","-",[1]Absolute!G7909)</f>
        <v>-</v>
      </c>
      <c r="C8" s="11" t="s">
        <v>13</v>
      </c>
      <c r="D8" s="12" t="s">
        <v>12</v>
      </c>
      <c r="E8" s="59" t="s">
        <v>17</v>
      </c>
      <c r="F8" s="59" t="s">
        <v>26</v>
      </c>
      <c r="G8" s="12" t="s">
        <v>12</v>
      </c>
      <c r="H8" s="46" t="str">
        <f>IF([1]Absolute!I7909="","-",IF($B9="","-",[1]Absolute!I7909))</f>
        <v>-</v>
      </c>
      <c r="I8" s="46" t="str">
        <f>IF([1]Absolute!J7909="","-",IF($B9="","-",[1]Absolute!J7909))</f>
        <v>-</v>
      </c>
      <c r="J8" s="14">
        <f>[1]Absolute!K7909</f>
        <v>5.75</v>
      </c>
      <c r="K8" s="14">
        <f>[1]Absolute!L7909</f>
        <v>8</v>
      </c>
      <c r="L8" s="12" t="str">
        <f t="shared" si="0"/>
        <v>→</v>
      </c>
    </row>
    <row r="9" spans="1:12" x14ac:dyDescent="0.2">
      <c r="A9" s="11" t="s">
        <v>16</v>
      </c>
      <c r="B9" s="11" t="str">
        <f>IF([1]Absolute!G7910="","-",[1]Absolute!G7910)</f>
        <v>-</v>
      </c>
      <c r="C9" s="11" t="s">
        <v>13</v>
      </c>
      <c r="D9" s="12" t="s">
        <v>12</v>
      </c>
      <c r="E9" s="59" t="s">
        <v>28</v>
      </c>
      <c r="F9" s="59" t="s">
        <v>29</v>
      </c>
      <c r="G9" s="12" t="s">
        <v>12</v>
      </c>
      <c r="H9" s="46" t="str">
        <f>IF([1]Absolute!I7910="","-",IF($B10="","-",[1]Absolute!I7910))</f>
        <v>-</v>
      </c>
      <c r="I9" s="46" t="str">
        <f>IF([1]Absolute!J7910="","-",IF($B10="","-",[1]Absolute!J7910))</f>
        <v>-</v>
      </c>
      <c r="J9" s="14">
        <f>[1]Absolute!K7910</f>
        <v>6.08</v>
      </c>
      <c r="K9" s="14">
        <f>[1]Absolute!L7910</f>
        <v>8</v>
      </c>
      <c r="L9" s="12" t="str">
        <f t="shared" si="0"/>
        <v>→</v>
      </c>
    </row>
    <row r="10" spans="1:12" x14ac:dyDescent="0.2">
      <c r="A10" s="11" t="s">
        <v>16</v>
      </c>
      <c r="B10" s="11" t="str">
        <f>IF([1]Absolute!G7911="","-",[1]Absolute!G7911)</f>
        <v>-</v>
      </c>
      <c r="C10" s="11" t="s">
        <v>13</v>
      </c>
      <c r="D10" s="12" t="s">
        <v>12</v>
      </c>
      <c r="E10" s="59" t="s">
        <v>111</v>
      </c>
      <c r="F10" s="59" t="s">
        <v>112</v>
      </c>
      <c r="G10" s="12" t="s">
        <v>12</v>
      </c>
      <c r="H10" s="46" t="str">
        <f>IF([1]Absolute!I7911="","-",IF($B11="","-",[1]Absolute!I7911))</f>
        <v>-</v>
      </c>
      <c r="I10" s="46" t="str">
        <f>IF([1]Absolute!J7911="","-",IF($B11="","-",[1]Absolute!J7911))</f>
        <v>-</v>
      </c>
      <c r="J10" s="14">
        <f>[1]Absolute!K7911</f>
        <v>6.26</v>
      </c>
      <c r="K10" s="14">
        <f>[1]Absolute!L7911</f>
        <v>7.7</v>
      </c>
      <c r="L10" s="12" t="str">
        <f t="shared" si="0"/>
        <v>↓</v>
      </c>
    </row>
    <row r="11" spans="1:12" x14ac:dyDescent="0.2">
      <c r="A11" s="11" t="s">
        <v>16</v>
      </c>
      <c r="B11" s="11" t="str">
        <f>IF([1]Absolute!G7912="","-",[1]Absolute!G7912)</f>
        <v>Buy</v>
      </c>
      <c r="C11" s="11" t="s">
        <v>13</v>
      </c>
      <c r="D11" s="12" t="s">
        <v>32</v>
      </c>
      <c r="E11" s="59" t="s">
        <v>12</v>
      </c>
      <c r="F11" s="59" t="s">
        <v>33</v>
      </c>
      <c r="G11" s="12" t="s">
        <v>113</v>
      </c>
      <c r="H11" s="46">
        <f>IF([1]Absolute!I7912="","-",IF($B12="","-",[1]Absolute!I7912))</f>
        <v>-6.2295081967213006E-2</v>
      </c>
      <c r="I11" s="46">
        <f>IF([1]Absolute!J7912="","-",IF($B12="","-",[1]Absolute!J7912))</f>
        <v>-6.7406014368814882E-3</v>
      </c>
      <c r="J11" s="14">
        <f>[1]Absolute!K7912</f>
        <v>6.1</v>
      </c>
      <c r="K11" s="14">
        <f>[1]Absolute!L7912</f>
        <v>7.7</v>
      </c>
      <c r="L11" s="12" t="str">
        <f t="shared" si="0"/>
        <v>→</v>
      </c>
    </row>
    <row r="12" spans="1:12" x14ac:dyDescent="0.2">
      <c r="A12" s="11" t="s">
        <v>16</v>
      </c>
      <c r="B12" s="11" t="str">
        <f>IF([1]Absolute!G7913="","-",[1]Absolute!G7913)</f>
        <v>-</v>
      </c>
      <c r="C12" s="11" t="s">
        <v>13</v>
      </c>
      <c r="D12" s="12" t="s">
        <v>12</v>
      </c>
      <c r="E12" s="59" t="s">
        <v>34</v>
      </c>
      <c r="F12" s="59" t="s">
        <v>35</v>
      </c>
      <c r="G12" s="12" t="s">
        <v>12</v>
      </c>
      <c r="H12" s="46" t="str">
        <f>IF([1]Absolute!I7913="","-",IF($B13="","-",[1]Absolute!I7913))</f>
        <v>-</v>
      </c>
      <c r="I12" s="46" t="str">
        <f>IF([1]Absolute!J7913="","-",IF($B13="","-",[1]Absolute!J7913))</f>
        <v>-</v>
      </c>
      <c r="J12" s="14">
        <f>[1]Absolute!K7913</f>
        <v>6.08</v>
      </c>
      <c r="K12" s="14">
        <f>[1]Absolute!L7913</f>
        <v>7.7</v>
      </c>
      <c r="L12" s="12" t="str">
        <f t="shared" si="0"/>
        <v>→</v>
      </c>
    </row>
    <row r="13" spans="1:12" x14ac:dyDescent="0.2">
      <c r="A13" s="11" t="s">
        <v>16</v>
      </c>
      <c r="B13" s="11" t="str">
        <f>IF([1]Absolute!G7914="","-",[1]Absolute!G7914)</f>
        <v>-</v>
      </c>
      <c r="C13" s="11" t="s">
        <v>13</v>
      </c>
      <c r="D13" s="12" t="s">
        <v>12</v>
      </c>
      <c r="E13" s="59" t="s">
        <v>36</v>
      </c>
      <c r="F13" s="59" t="s">
        <v>37</v>
      </c>
      <c r="G13" s="12" t="s">
        <v>12</v>
      </c>
      <c r="H13" s="46" t="str">
        <f>IF([1]Absolute!I7914="","-",IF($B14="","-",[1]Absolute!I7914))</f>
        <v>-</v>
      </c>
      <c r="I13" s="46" t="str">
        <f>IF([1]Absolute!J7914="","-",IF($B14="","-",[1]Absolute!J7914))</f>
        <v>-</v>
      </c>
      <c r="J13" s="14">
        <f>[1]Absolute!K7914</f>
        <v>6.1</v>
      </c>
      <c r="K13" s="14">
        <f>[1]Absolute!L7914</f>
        <v>7.7</v>
      </c>
      <c r="L13" s="12" t="str">
        <f t="shared" si="0"/>
        <v>→</v>
      </c>
    </row>
    <row r="14" spans="1:12" x14ac:dyDescent="0.2">
      <c r="A14" s="11" t="s">
        <v>16</v>
      </c>
      <c r="B14" s="11" t="str">
        <f>IF([1]Absolute!G7915="","-",[1]Absolute!G7915)</f>
        <v>-</v>
      </c>
      <c r="C14" s="11" t="s">
        <v>13</v>
      </c>
      <c r="D14" s="12" t="s">
        <v>12</v>
      </c>
      <c r="E14" s="59" t="s">
        <v>36</v>
      </c>
      <c r="F14" s="59" t="s">
        <v>37</v>
      </c>
      <c r="G14" s="12" t="s">
        <v>12</v>
      </c>
      <c r="H14" s="46" t="str">
        <f>IF([1]Absolute!I7915="","-",IF($B15="","-",[1]Absolute!I7915))</f>
        <v>-</v>
      </c>
      <c r="I14" s="46" t="str">
        <f>IF([1]Absolute!J7915="","-",IF($B15="","-",[1]Absolute!J7915))</f>
        <v>-</v>
      </c>
      <c r="J14" s="14">
        <f>[1]Absolute!K7915</f>
        <v>6.08</v>
      </c>
      <c r="K14" s="14">
        <f>[1]Absolute!L7915</f>
        <v>7.7</v>
      </c>
      <c r="L14" s="12" t="str">
        <f t="shared" si="0"/>
        <v>→</v>
      </c>
    </row>
    <row r="15" spans="1:12" x14ac:dyDescent="0.2">
      <c r="A15" s="11" t="s">
        <v>16</v>
      </c>
      <c r="B15" s="11" t="str">
        <f>IF([1]Absolute!G7916="","-",[1]Absolute!G7916)</f>
        <v>-</v>
      </c>
      <c r="C15" s="11" t="s">
        <v>13</v>
      </c>
      <c r="D15" s="12" t="s">
        <v>12</v>
      </c>
      <c r="E15" s="59" t="s">
        <v>42</v>
      </c>
      <c r="F15" s="59" t="s">
        <v>43</v>
      </c>
      <c r="G15" s="12" t="s">
        <v>12</v>
      </c>
      <c r="H15" s="46" t="str">
        <f>IF([1]Absolute!I7916="","-",IF($B16="","-",[1]Absolute!I7916))</f>
        <v>-</v>
      </c>
      <c r="I15" s="46" t="str">
        <f>IF([1]Absolute!J7916="","-",IF($B16="","-",[1]Absolute!J7916))</f>
        <v>-</v>
      </c>
      <c r="J15" s="14">
        <f>[1]Absolute!K7916</f>
        <v>6.14</v>
      </c>
      <c r="K15" s="14">
        <f>[1]Absolute!L7916</f>
        <v>7.7</v>
      </c>
      <c r="L15" s="12" t="str">
        <f t="shared" si="0"/>
        <v>→</v>
      </c>
    </row>
    <row r="16" spans="1:12" x14ac:dyDescent="0.2">
      <c r="A16" s="11" t="s">
        <v>16</v>
      </c>
      <c r="B16" s="11" t="str">
        <f>IF([1]Absolute!G7917="","-",[1]Absolute!G7917)</f>
        <v>-</v>
      </c>
      <c r="C16" s="11" t="s">
        <v>13</v>
      </c>
      <c r="D16" s="12" t="s">
        <v>12</v>
      </c>
      <c r="E16" s="59" t="s">
        <v>79</v>
      </c>
      <c r="F16" s="59" t="s">
        <v>114</v>
      </c>
      <c r="G16" s="12" t="s">
        <v>12</v>
      </c>
      <c r="H16" s="46" t="str">
        <f>IF([1]Absolute!I7917="","-",IF($B17="","-",[1]Absolute!I7917))</f>
        <v>-</v>
      </c>
      <c r="I16" s="46" t="str">
        <f>IF([1]Absolute!J7917="","-",IF($B17="","-",[1]Absolute!J7917))</f>
        <v>-</v>
      </c>
      <c r="J16" s="14">
        <f>[1]Absolute!K7917</f>
        <v>4.8600000000000003</v>
      </c>
      <c r="K16" s="14">
        <f>[1]Absolute!L7917</f>
        <v>7.26</v>
      </c>
      <c r="L16" s="12" t="str">
        <f t="shared" si="0"/>
        <v>↓</v>
      </c>
    </row>
    <row r="17" spans="1:12" x14ac:dyDescent="0.2">
      <c r="A17" s="11" t="s">
        <v>16</v>
      </c>
      <c r="B17" s="11" t="str">
        <f>IF([1]Absolute!G7918="","-",[1]Absolute!G7918)</f>
        <v>-</v>
      </c>
      <c r="C17" s="11" t="s">
        <v>13</v>
      </c>
      <c r="D17" s="12" t="s">
        <v>12</v>
      </c>
      <c r="E17" s="59" t="s">
        <v>44</v>
      </c>
      <c r="F17" s="59" t="s">
        <v>115</v>
      </c>
      <c r="G17" s="12" t="s">
        <v>12</v>
      </c>
      <c r="H17" s="46" t="str">
        <f>IF([1]Absolute!I7918="","-",IF($B20="","-",[1]Absolute!I7918))</f>
        <v>-</v>
      </c>
      <c r="I17" s="46" t="str">
        <f>IF([1]Absolute!J7918="","-",IF($B20="","-",[1]Absolute!J7918))</f>
        <v>-</v>
      </c>
      <c r="J17" s="14">
        <f>[1]Absolute!K7918</f>
        <v>4.82</v>
      </c>
      <c r="K17" s="14">
        <f>[1]Absolute!L7918</f>
        <v>7.26</v>
      </c>
      <c r="L17" s="12" t="str">
        <f t="shared" si="0"/>
        <v>→</v>
      </c>
    </row>
    <row r="18" spans="1:12" x14ac:dyDescent="0.2">
      <c r="A18" s="11" t="s">
        <v>16</v>
      </c>
      <c r="B18" s="11" t="str">
        <f>IF([1]Absolute!G7919="","-",[1]Absolute!G7919)</f>
        <v>-</v>
      </c>
      <c r="C18" s="11" t="s">
        <v>13</v>
      </c>
      <c r="D18" s="12" t="s">
        <v>12</v>
      </c>
      <c r="E18" s="59" t="s">
        <v>59</v>
      </c>
      <c r="F18" s="59" t="s">
        <v>60</v>
      </c>
      <c r="G18" s="12" t="s">
        <v>12</v>
      </c>
      <c r="H18" s="46" t="str">
        <f>IF([1]Absolute!I7919="","-",IF($B21="","-",[1]Absolute!I7919))</f>
        <v>-</v>
      </c>
      <c r="I18" s="46" t="str">
        <f>IF([1]Absolute!J7919="","-",IF($B21="","-",[1]Absolute!J7919))</f>
        <v>-</v>
      </c>
      <c r="J18" s="14">
        <f>[1]Absolute!K7919</f>
        <v>4.9000000000000004</v>
      </c>
      <c r="K18" s="14">
        <f>[1]Absolute!L7919</f>
        <v>7.26</v>
      </c>
      <c r="L18" s="12" t="str">
        <f t="shared" si="0"/>
        <v>→</v>
      </c>
    </row>
    <row r="19" spans="1:12" x14ac:dyDescent="0.2">
      <c r="A19" s="11" t="s">
        <v>16</v>
      </c>
      <c r="B19" s="11" t="str">
        <f>IF([1]Absolute!G7920="","-",[1]Absolute!G7920)</f>
        <v>-</v>
      </c>
      <c r="C19" s="11" t="s">
        <v>13</v>
      </c>
      <c r="D19" s="12" t="s">
        <v>12</v>
      </c>
      <c r="E19" s="59" t="s">
        <v>48</v>
      </c>
      <c r="F19" s="59" t="s">
        <v>49</v>
      </c>
      <c r="G19" s="12" t="s">
        <v>12</v>
      </c>
      <c r="H19" s="46" t="str">
        <f>IF([1]Absolute!I7920="","-",IF(#REF!="","-",[1]Absolute!I7920))</f>
        <v>-</v>
      </c>
      <c r="I19" s="46" t="str">
        <f>IF([1]Absolute!J7920="","-",IF(#REF!="","-",[1]Absolute!J7920))</f>
        <v>-</v>
      </c>
      <c r="J19" s="14">
        <f>[1]Absolute!K7920</f>
        <v>5.28</v>
      </c>
      <c r="K19" s="14">
        <f>[1]Absolute!L7920</f>
        <v>7.26</v>
      </c>
      <c r="L19" s="12" t="str">
        <f t="shared" si="0"/>
        <v>→</v>
      </c>
    </row>
    <row r="20" spans="1:12" x14ac:dyDescent="0.2">
      <c r="B20" s="11"/>
      <c r="C20" s="11"/>
      <c r="D20" s="12"/>
      <c r="E20" s="12"/>
      <c r="F20" s="12"/>
      <c r="G20" s="12"/>
      <c r="H20" s="46"/>
      <c r="I20" s="46"/>
      <c r="J20" s="14"/>
      <c r="K20" s="14"/>
      <c r="L20" s="12"/>
    </row>
    <row r="21" spans="1:12" x14ac:dyDescent="0.2">
      <c r="B21" s="11"/>
      <c r="C21" s="11"/>
      <c r="D21" s="12"/>
      <c r="E21" s="12"/>
      <c r="F21" s="12"/>
      <c r="G21" s="12"/>
      <c r="H21" s="46"/>
      <c r="I21" s="46"/>
      <c r="J21" s="14"/>
      <c r="K21" s="14"/>
      <c r="L21" s="1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3">
    <tabColor rgb="FFCCFFFF"/>
  </sheetPr>
  <dimension ref="A1:I22"/>
  <sheetViews>
    <sheetView zoomScaleNormal="100" workbookViewId="0"/>
  </sheetViews>
  <sheetFormatPr defaultRowHeight="12.75" x14ac:dyDescent="0.2"/>
  <cols>
    <col min="1" max="1" width="15.7109375" customWidth="1"/>
    <col min="2" max="2" width="25.57031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11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s="11" t="str">
        <f>GrupaAzoty!A4</f>
        <v>Łukasz Prokopiuk</v>
      </c>
      <c r="B4" s="11" t="s">
        <v>74</v>
      </c>
      <c r="C4" s="11" t="s">
        <v>13</v>
      </c>
      <c r="D4" s="25" t="s">
        <v>12</v>
      </c>
      <c r="E4" s="25" t="s">
        <v>18</v>
      </c>
      <c r="F4" s="25" t="s">
        <v>19</v>
      </c>
      <c r="G4" s="25" t="s">
        <v>17</v>
      </c>
      <c r="H4" s="13">
        <f>GrupaAzoty!J4</f>
        <v>68.14</v>
      </c>
      <c r="I4" s="28" t="str">
        <f>IF([1]Relative!J567="","-",[1]Relative!J567)</f>
        <v>-</v>
      </c>
    </row>
    <row r="5" spans="1:9" x14ac:dyDescent="0.2">
      <c r="A5" s="11" t="str">
        <f>GrupaAzoty!A5</f>
        <v>Łukasz Prokopiuk</v>
      </c>
      <c r="B5" s="11" t="str">
        <f>IF([1]Relative!H568="","-",[1]Relative!H568)</f>
        <v>-</v>
      </c>
      <c r="C5" s="11" t="s">
        <v>13</v>
      </c>
      <c r="D5" s="25" t="s">
        <v>12</v>
      </c>
      <c r="E5" s="25" t="s">
        <v>20</v>
      </c>
      <c r="F5" s="25" t="s">
        <v>21</v>
      </c>
      <c r="G5" s="25" t="s">
        <v>12</v>
      </c>
      <c r="H5" s="13">
        <f>GrupaAzoty!J5</f>
        <v>74.239999999999995</v>
      </c>
      <c r="I5" s="28" t="str">
        <f>IF([1]Relative!J568="","-",[1]Relative!J568)</f>
        <v>-</v>
      </c>
    </row>
    <row r="6" spans="1:9" x14ac:dyDescent="0.2">
      <c r="A6" s="11" t="str">
        <f>GrupaAzoty!A6</f>
        <v>Łukasz Prokopiuk</v>
      </c>
      <c r="B6" s="11" t="str">
        <f>IF([1]Relative!H569="","-",[1]Relative!H569)</f>
        <v>-</v>
      </c>
      <c r="C6" s="11" t="s">
        <v>13</v>
      </c>
      <c r="D6" s="25" t="s">
        <v>12</v>
      </c>
      <c r="E6" s="25" t="s">
        <v>22</v>
      </c>
      <c r="F6" s="25" t="s">
        <v>23</v>
      </c>
      <c r="G6" s="25" t="s">
        <v>12</v>
      </c>
      <c r="H6" s="13">
        <f>GrupaAzoty!J6</f>
        <v>73</v>
      </c>
      <c r="I6" s="28" t="str">
        <f>IF([1]Relative!J569="","-",[1]Relative!J569)</f>
        <v>-</v>
      </c>
    </row>
    <row r="7" spans="1:9" x14ac:dyDescent="0.2">
      <c r="A7" s="11" t="str">
        <f>GrupaAzoty!A7</f>
        <v>Łukasz Prokopiuk</v>
      </c>
      <c r="B7" s="11" t="str">
        <f>IF([1]Relative!H570="","-",[1]Relative!H570)</f>
        <v>-</v>
      </c>
      <c r="C7" s="11" t="s">
        <v>13</v>
      </c>
      <c r="D7" s="25" t="s">
        <v>12</v>
      </c>
      <c r="E7" s="25" t="s">
        <v>24</v>
      </c>
      <c r="F7" s="25" t="s">
        <v>25</v>
      </c>
      <c r="G7" s="25" t="s">
        <v>12</v>
      </c>
      <c r="H7" s="13">
        <f>GrupaAzoty!J7</f>
        <v>70</v>
      </c>
      <c r="I7" s="28" t="str">
        <f>IF([1]Relative!J570="","-",[1]Relative!J570)</f>
        <v>-</v>
      </c>
    </row>
    <row r="8" spans="1:9" x14ac:dyDescent="0.2">
      <c r="A8" s="11" t="str">
        <f>GrupaAzoty!A8</f>
        <v>Łukasz Prokopiuk</v>
      </c>
      <c r="B8" s="11" t="str">
        <f>IF([1]Relative!H571="","-",[1]Relative!H571)</f>
        <v>Underweight</v>
      </c>
      <c r="C8" s="11" t="s">
        <v>14</v>
      </c>
      <c r="D8" s="25" t="s">
        <v>17</v>
      </c>
      <c r="E8" s="25" t="s">
        <v>12</v>
      </c>
      <c r="F8" s="25" t="s">
        <v>26</v>
      </c>
      <c r="G8" s="25" t="s">
        <v>27</v>
      </c>
      <c r="H8" s="13">
        <f>GrupaAzoty!J8</f>
        <v>69.599999999999994</v>
      </c>
      <c r="I8" s="28">
        <f>IF([1]Relative!J571="","-",[1]Relative!J571)</f>
        <v>-0.29912468474115272</v>
      </c>
    </row>
    <row r="9" spans="1:9" x14ac:dyDescent="0.2">
      <c r="A9" s="11" t="str">
        <f>GrupaAzoty!A9</f>
        <v>Łukasz Prokopiuk</v>
      </c>
      <c r="B9" s="11" t="str">
        <f>IF([1]Relative!H572="","-",[1]Relative!H572)</f>
        <v>-</v>
      </c>
      <c r="C9" s="11" t="s">
        <v>13</v>
      </c>
      <c r="D9" s="25" t="s">
        <v>12</v>
      </c>
      <c r="E9" s="25" t="s">
        <v>28</v>
      </c>
      <c r="F9" s="25" t="s">
        <v>29</v>
      </c>
      <c r="G9" s="25" t="s">
        <v>12</v>
      </c>
      <c r="H9" s="13">
        <f>GrupaAzoty!J9</f>
        <v>71.849999999999994</v>
      </c>
      <c r="I9" s="28" t="str">
        <f>IF([1]Relative!J572="","-",[1]Relative!J572)</f>
        <v>-</v>
      </c>
    </row>
    <row r="10" spans="1:9" ht="12.75" customHeight="1" x14ac:dyDescent="0.2">
      <c r="A10" s="11" t="str">
        <f>GrupaAzoty!A10</f>
        <v>Łukasz Prokopiuk</v>
      </c>
      <c r="B10" s="11" t="str">
        <f>IF([1]Relative!H573="","-",[1]Relative!H573)</f>
        <v>-</v>
      </c>
      <c r="C10" s="11" t="s">
        <v>13</v>
      </c>
      <c r="D10" s="25" t="s">
        <v>12</v>
      </c>
      <c r="E10" s="25" t="s">
        <v>30</v>
      </c>
      <c r="F10" s="25" t="s">
        <v>31</v>
      </c>
      <c r="G10" s="25" t="s">
        <v>12</v>
      </c>
      <c r="H10" s="13">
        <f>GrupaAzoty!J10</f>
        <v>75.349999999999994</v>
      </c>
      <c r="I10" s="28" t="str">
        <f>IF([1]Relative!J573="","-",[1]Relative!J573)</f>
        <v>-</v>
      </c>
    </row>
    <row r="11" spans="1:9" ht="12.75" customHeight="1" x14ac:dyDescent="0.2">
      <c r="A11" s="11" t="str">
        <f>GrupaAzoty!A11</f>
        <v>Łukasz Prokopiuk</v>
      </c>
      <c r="B11" s="11" t="str">
        <f>IF([1]Relative!H574="","-",[1]Relative!H574)</f>
        <v>-</v>
      </c>
      <c r="C11" s="11" t="s">
        <v>13</v>
      </c>
      <c r="D11" s="25" t="s">
        <v>12</v>
      </c>
      <c r="E11" s="25" t="s">
        <v>32</v>
      </c>
      <c r="F11" s="25" t="s">
        <v>33</v>
      </c>
      <c r="G11" s="25" t="s">
        <v>12</v>
      </c>
      <c r="H11" s="13">
        <f>GrupaAzoty!J11</f>
        <v>63.85</v>
      </c>
      <c r="I11" s="28" t="str">
        <f>IF([1]Relative!J574="","-",[1]Relative!J574)</f>
        <v>-</v>
      </c>
    </row>
    <row r="12" spans="1:9" ht="12.75" customHeight="1" x14ac:dyDescent="0.2">
      <c r="A12" s="11" t="str">
        <f>GrupaAzoty!A12</f>
        <v>Łukasz Prokopiuk</v>
      </c>
      <c r="B12" s="11" t="str">
        <f>IF([1]Relative!H575="","-",[1]Relative!H575)</f>
        <v>-</v>
      </c>
      <c r="C12" s="11" t="s">
        <v>13</v>
      </c>
      <c r="D12" s="25" t="s">
        <v>12</v>
      </c>
      <c r="E12" s="25" t="s">
        <v>34</v>
      </c>
      <c r="F12" s="25" t="s">
        <v>35</v>
      </c>
      <c r="G12" s="25" t="s">
        <v>12</v>
      </c>
      <c r="H12" s="13">
        <f>GrupaAzoty!J12</f>
        <v>62</v>
      </c>
      <c r="I12" s="28" t="str">
        <f>IF([1]Relative!J575="","-",[1]Relative!J575)</f>
        <v>-</v>
      </c>
    </row>
    <row r="13" spans="1:9" ht="12.75" customHeight="1" x14ac:dyDescent="0.2">
      <c r="A13" s="11" t="str">
        <f>GrupaAzoty!A13</f>
        <v>Łukasz Prokopiuk</v>
      </c>
      <c r="B13" s="11" t="str">
        <f>IF([1]Relative!H576="","-",[1]Relative!H576)</f>
        <v>-</v>
      </c>
      <c r="C13" s="11" t="s">
        <v>13</v>
      </c>
      <c r="D13" s="25" t="s">
        <v>12</v>
      </c>
      <c r="E13" s="25" t="s">
        <v>36</v>
      </c>
      <c r="F13" s="25" t="s">
        <v>37</v>
      </c>
      <c r="G13" s="25" t="s">
        <v>12</v>
      </c>
      <c r="H13" s="13">
        <f>GrupaAzoty!J13</f>
        <v>56.9</v>
      </c>
      <c r="I13" s="28" t="str">
        <f>IF([1]Relative!J576="","-",[1]Relative!J576)</f>
        <v>-</v>
      </c>
    </row>
    <row r="14" spans="1:9" ht="12.75" customHeight="1" x14ac:dyDescent="0.2">
      <c r="A14" s="11" t="str">
        <f>GrupaAzoty!A14</f>
        <v>Łukasz Prokopiuk</v>
      </c>
      <c r="B14" s="11" t="str">
        <f>IF([1]Relative!H577="","-",[1]Relative!H577)</f>
        <v>-</v>
      </c>
      <c r="C14" s="11" t="s">
        <v>13</v>
      </c>
      <c r="D14" s="25" t="s">
        <v>12</v>
      </c>
      <c r="E14" s="25" t="s">
        <v>38</v>
      </c>
      <c r="F14" s="25" t="s">
        <v>39</v>
      </c>
      <c r="G14" s="25" t="s">
        <v>12</v>
      </c>
      <c r="H14" s="13">
        <f>GrupaAzoty!J14</f>
        <v>54.4</v>
      </c>
      <c r="I14" s="28" t="str">
        <f>IF([1]Relative!J577="","-",[1]Relative!J577)</f>
        <v>-</v>
      </c>
    </row>
    <row r="15" spans="1:9" ht="12.75" customHeight="1" x14ac:dyDescent="0.2">
      <c r="A15" s="11" t="str">
        <f>GrupaAzoty!A15</f>
        <v>Łukasz Prokopiuk</v>
      </c>
      <c r="B15" s="11" t="str">
        <f>IF([1]Relative!H578="","-",[1]Relative!H578)</f>
        <v>-</v>
      </c>
      <c r="C15" s="11" t="s">
        <v>13</v>
      </c>
      <c r="D15" s="25" t="s">
        <v>12</v>
      </c>
      <c r="E15" s="25" t="s">
        <v>40</v>
      </c>
      <c r="F15" s="25" t="s">
        <v>41</v>
      </c>
      <c r="G15" s="25" t="s">
        <v>12</v>
      </c>
      <c r="H15" s="13">
        <f>GrupaAzoty!J15</f>
        <v>48.3</v>
      </c>
      <c r="I15" s="28" t="str">
        <f>IF([1]Relative!J578="","-",[1]Relative!J578)</f>
        <v>-</v>
      </c>
    </row>
    <row r="16" spans="1:9" ht="12.75" customHeight="1" x14ac:dyDescent="0.2">
      <c r="A16" s="11" t="str">
        <f>GrupaAzoty!A16</f>
        <v>Łukasz Prokopiuk</v>
      </c>
      <c r="B16" s="11" t="str">
        <f>IF([1]Relative!H579="","-",[1]Relative!H579)</f>
        <v>-</v>
      </c>
      <c r="C16" s="11" t="s">
        <v>13</v>
      </c>
      <c r="D16" s="25" t="s">
        <v>12</v>
      </c>
      <c r="E16" s="25" t="s">
        <v>42</v>
      </c>
      <c r="F16" s="25" t="s">
        <v>43</v>
      </c>
      <c r="G16" s="25" t="s">
        <v>12</v>
      </c>
      <c r="H16" s="13">
        <f>GrupaAzoty!J16</f>
        <v>44.92</v>
      </c>
      <c r="I16" s="28" t="str">
        <f>IF([1]Relative!J579="","-",[1]Relative!J579)</f>
        <v>-</v>
      </c>
    </row>
    <row r="17" spans="1:9" ht="12.75" customHeight="1" x14ac:dyDescent="0.2">
      <c r="A17" s="11" t="str">
        <f>GrupaAzoty!A17</f>
        <v>Łukasz Prokopiuk</v>
      </c>
      <c r="B17" s="11" t="str">
        <f>IF([1]Relative!H580="","-",[1]Relative!H580)</f>
        <v>Neutral</v>
      </c>
      <c r="C17" s="11" t="s">
        <v>15</v>
      </c>
      <c r="D17" s="25" t="s">
        <v>27</v>
      </c>
      <c r="E17" s="25" t="s">
        <v>12</v>
      </c>
      <c r="F17" s="25" t="s">
        <v>44</v>
      </c>
      <c r="G17" s="25" t="s">
        <v>45</v>
      </c>
      <c r="H17" s="13">
        <f>GrupaAzoty!J17</f>
        <v>44.08</v>
      </c>
      <c r="I17" s="28">
        <f>IF([1]Relative!J580="","-",[1]Relative!J580)</f>
        <v>-9.8519570194198991E-2</v>
      </c>
    </row>
    <row r="18" spans="1:9" ht="12.75" customHeight="1" x14ac:dyDescent="0.2">
      <c r="A18" s="11" t="str">
        <f>GrupaAzoty!A18</f>
        <v>Łukasz Prokopiuk</v>
      </c>
      <c r="B18" s="11" t="str">
        <f>IF([1]Relative!H582="","-",[1]Relative!H582)</f>
        <v>-</v>
      </c>
      <c r="C18" s="11" t="s">
        <v>13</v>
      </c>
      <c r="D18" s="27" t="s">
        <v>12</v>
      </c>
      <c r="E18" s="29">
        <v>43297</v>
      </c>
      <c r="F18" s="29">
        <v>43298</v>
      </c>
      <c r="G18" s="11" t="s">
        <v>12</v>
      </c>
      <c r="H18" s="13">
        <f>GrupaAzoty!J18</f>
        <v>42.62</v>
      </c>
      <c r="I18" s="28" t="str">
        <f>IF([1]Relative!J582="","-",[1]Relative!J582)</f>
        <v>-</v>
      </c>
    </row>
    <row r="19" spans="1:9" ht="12.75" customHeight="1" x14ac:dyDescent="0.2">
      <c r="A19" s="11" t="str">
        <f>GrupaAzoty!A19</f>
        <v>Łukasz Prokopiuk</v>
      </c>
      <c r="B19" s="11" t="str">
        <f>IF([1]Relative!H585="","-",[1]Relative!H585)</f>
        <v>-</v>
      </c>
      <c r="C19" s="11" t="s">
        <v>13</v>
      </c>
      <c r="D19" s="27" t="s">
        <v>12</v>
      </c>
      <c r="E19" s="25" t="s">
        <v>53</v>
      </c>
      <c r="F19" s="25" t="s">
        <v>54</v>
      </c>
      <c r="G19" s="11" t="s">
        <v>12</v>
      </c>
      <c r="H19" s="13">
        <f>GrupaAzoty!J19</f>
        <v>41.26</v>
      </c>
      <c r="I19" s="28" t="str">
        <f>IF([1]Relative!J585="","-",[1]Relative!J585)</f>
        <v>-</v>
      </c>
    </row>
    <row r="20" spans="1:9" ht="12.75" customHeight="1" x14ac:dyDescent="0.2">
      <c r="A20" s="11" t="str">
        <f>GrupaAzoty!A20</f>
        <v>Łukasz Prokopiuk</v>
      </c>
      <c r="B20" s="11" t="str">
        <f>IF([1]Relative!H586="","-",[1]Relative!H586)</f>
        <v>-</v>
      </c>
      <c r="C20" s="11" t="s">
        <v>13</v>
      </c>
      <c r="D20" s="27" t="s">
        <v>12</v>
      </c>
      <c r="E20" s="25" t="s">
        <v>48</v>
      </c>
      <c r="F20" s="25" t="s">
        <v>49</v>
      </c>
      <c r="G20" s="11" t="s">
        <v>12</v>
      </c>
      <c r="H20" s="13">
        <f>GrupaAzoty!J20</f>
        <v>41.9</v>
      </c>
      <c r="I20" s="28" t="str">
        <f>IF([1]Relative!J586="","-",[1]Relative!J586)</f>
        <v>-</v>
      </c>
    </row>
    <row r="21" spans="1:9" ht="12.75" customHeight="1" x14ac:dyDescent="0.3">
      <c r="B21" s="11"/>
      <c r="C21" s="11"/>
      <c r="D21" s="27"/>
      <c r="E21" s="30"/>
      <c r="F21" s="30"/>
      <c r="G21" s="11"/>
      <c r="H21" s="13"/>
      <c r="I21" s="28"/>
    </row>
    <row r="22" spans="1:9" ht="12.75" customHeight="1" x14ac:dyDescent="0.3">
      <c r="B22" s="11"/>
      <c r="C22" s="11"/>
      <c r="D22" s="27"/>
      <c r="E22" s="30"/>
      <c r="F22" s="30"/>
      <c r="G22" s="11"/>
      <c r="H22" s="13"/>
      <c r="I22" s="2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1">
    <tabColor rgb="FFCCFFFF"/>
  </sheetPr>
  <dimension ref="A1:I21"/>
  <sheetViews>
    <sheetView topLeftCell="A40" workbookViewId="0">
      <selection activeCell="A22" sqref="A22:XFD57"/>
    </sheetView>
  </sheetViews>
  <sheetFormatPr defaultRowHeight="12.75" x14ac:dyDescent="0.2"/>
  <cols>
    <col min="1" max="1" width="15.7109375" customWidth="1"/>
    <col min="2" max="2" width="14.85546875" customWidth="1"/>
    <col min="4" max="4" width="10.140625" bestFit="1" customWidth="1"/>
    <col min="5" max="5" width="15.7109375" bestFit="1" customWidth="1"/>
    <col min="6" max="6" width="15.7109375" customWidth="1"/>
    <col min="7" max="7" width="22" bestFit="1" customWidth="1"/>
    <col min="8" max="8" width="13.42578125" customWidth="1"/>
    <col min="9" max="9" width="20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109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s="11" t="str">
        <f>Famur!A4</f>
        <v>Łukasz Prokopiuk</v>
      </c>
      <c r="B4" s="11" t="s">
        <v>74</v>
      </c>
      <c r="C4" s="8" t="s">
        <v>13</v>
      </c>
      <c r="D4" s="12" t="s">
        <v>12</v>
      </c>
      <c r="E4" s="12" t="s">
        <v>18</v>
      </c>
      <c r="F4" s="12" t="s">
        <v>19</v>
      </c>
      <c r="G4" s="12" t="s">
        <v>32</v>
      </c>
      <c r="H4" s="14">
        <f>Famur!J4</f>
        <v>5.96</v>
      </c>
      <c r="I4" s="55" t="str">
        <f>IF([1]Relative!J7901="","-",[1]Relative!J7901)</f>
        <v>-</v>
      </c>
    </row>
    <row r="5" spans="1:9" x14ac:dyDescent="0.2">
      <c r="A5" s="11" t="str">
        <f>Famur!A5</f>
        <v>Łukasz Prokopiuk</v>
      </c>
      <c r="B5" s="11" t="str">
        <f>IF([1]Relative!H7902="","-",[1]Relative!H7902)</f>
        <v>-</v>
      </c>
      <c r="C5" s="8" t="s">
        <v>13</v>
      </c>
      <c r="D5" s="12" t="s">
        <v>12</v>
      </c>
      <c r="E5" s="59" t="s">
        <v>20</v>
      </c>
      <c r="F5" s="59" t="s">
        <v>21</v>
      </c>
      <c r="G5" s="12" t="s">
        <v>12</v>
      </c>
      <c r="H5" s="14">
        <f>Famur!J5</f>
        <v>6.06</v>
      </c>
      <c r="I5" s="55" t="str">
        <f>IF([1]Relative!J7902="","-",[1]Relative!J7902)</f>
        <v>-</v>
      </c>
    </row>
    <row r="6" spans="1:9" x14ac:dyDescent="0.2">
      <c r="A6" s="11" t="str">
        <f>Famur!A6</f>
        <v>Łukasz Prokopiuk</v>
      </c>
      <c r="B6" s="11" t="str">
        <f>IF([1]Relative!H7903="","-",[1]Relative!H7903)</f>
        <v>-</v>
      </c>
      <c r="C6" s="8" t="s">
        <v>13</v>
      </c>
      <c r="D6" s="12" t="s">
        <v>12</v>
      </c>
      <c r="E6" s="59" t="s">
        <v>67</v>
      </c>
      <c r="F6" s="59" t="s">
        <v>110</v>
      </c>
      <c r="G6" s="12" t="s">
        <v>12</v>
      </c>
      <c r="H6" s="14">
        <f>Famur!J6</f>
        <v>5.55</v>
      </c>
      <c r="I6" s="55" t="str">
        <f>IF([1]Relative!J7903="","-",[1]Relative!J7903)</f>
        <v>-</v>
      </c>
    </row>
    <row r="7" spans="1:9" x14ac:dyDescent="0.2">
      <c r="A7" s="11" t="str">
        <f>Famur!A7</f>
        <v>Łukasz Prokopiuk</v>
      </c>
      <c r="B7" s="11" t="str">
        <f>IF([1]Relative!H7904="","-",[1]Relative!H7904)</f>
        <v>-</v>
      </c>
      <c r="C7" s="8" t="s">
        <v>13</v>
      </c>
      <c r="D7" s="12" t="s">
        <v>12</v>
      </c>
      <c r="E7" s="59" t="s">
        <v>24</v>
      </c>
      <c r="F7" s="59" t="s">
        <v>25</v>
      </c>
      <c r="G7" s="12" t="s">
        <v>12</v>
      </c>
      <c r="H7" s="14">
        <f>Famur!J7</f>
        <v>5.3</v>
      </c>
      <c r="I7" s="55" t="str">
        <f>IF([1]Relative!J7904="","-",[1]Relative!J7904)</f>
        <v>-</v>
      </c>
    </row>
    <row r="8" spans="1:9" x14ac:dyDescent="0.2">
      <c r="A8" s="11" t="str">
        <f>Famur!A8</f>
        <v>Łukasz Prokopiuk</v>
      </c>
      <c r="B8" s="11" t="str">
        <f>IF([1]Relative!H7905="","-",[1]Relative!H7905)</f>
        <v>-</v>
      </c>
      <c r="C8" s="8" t="s">
        <v>13</v>
      </c>
      <c r="D8" s="12" t="s">
        <v>12</v>
      </c>
      <c r="E8" s="59" t="s">
        <v>17</v>
      </c>
      <c r="F8" s="59" t="s">
        <v>26</v>
      </c>
      <c r="G8" s="12" t="s">
        <v>12</v>
      </c>
      <c r="H8" s="14">
        <f>Famur!J8</f>
        <v>5.75</v>
      </c>
      <c r="I8" s="55" t="str">
        <f>IF([1]Relative!J7905="","-",[1]Relative!J7905)</f>
        <v>-</v>
      </c>
    </row>
    <row r="9" spans="1:9" x14ac:dyDescent="0.2">
      <c r="A9" s="11" t="str">
        <f>Famur!A9</f>
        <v>Łukasz Prokopiuk</v>
      </c>
      <c r="B9" s="11" t="str">
        <f>IF([1]Relative!H7906="","-",[1]Relative!H7906)</f>
        <v>-</v>
      </c>
      <c r="C9" s="8" t="s">
        <v>13</v>
      </c>
      <c r="D9" s="12" t="s">
        <v>12</v>
      </c>
      <c r="E9" s="59" t="s">
        <v>28</v>
      </c>
      <c r="F9" s="59" t="s">
        <v>29</v>
      </c>
      <c r="G9" s="12" t="s">
        <v>12</v>
      </c>
      <c r="H9" s="14">
        <f>Famur!J9</f>
        <v>6.08</v>
      </c>
      <c r="I9" s="55" t="str">
        <f>IF([1]Relative!J7906="","-",[1]Relative!J7906)</f>
        <v>-</v>
      </c>
    </row>
    <row r="10" spans="1:9" x14ac:dyDescent="0.2">
      <c r="A10" s="11" t="str">
        <f>Famur!A10</f>
        <v>Łukasz Prokopiuk</v>
      </c>
      <c r="B10" s="11" t="str">
        <f>IF([1]Relative!H7907="","-",[1]Relative!H7907)</f>
        <v>-</v>
      </c>
      <c r="C10" s="8" t="s">
        <v>13</v>
      </c>
      <c r="D10" s="12" t="s">
        <v>12</v>
      </c>
      <c r="E10" s="59" t="s">
        <v>111</v>
      </c>
      <c r="F10" s="59" t="s">
        <v>112</v>
      </c>
      <c r="G10" s="12" t="s">
        <v>12</v>
      </c>
      <c r="H10" s="14">
        <f>Famur!J10</f>
        <v>6.26</v>
      </c>
      <c r="I10" s="55" t="str">
        <f>IF([1]Relative!J7907="","-",[1]Relative!J7907)</f>
        <v>-</v>
      </c>
    </row>
    <row r="11" spans="1:9" x14ac:dyDescent="0.2">
      <c r="A11" s="11" t="str">
        <f>Famur!A11</f>
        <v>Łukasz Prokopiuk</v>
      </c>
      <c r="B11" s="11" t="str">
        <f>IF([1]Relative!H7908="","-",[1]Relative!H7908)</f>
        <v>Overweight</v>
      </c>
      <c r="C11" s="8" t="s">
        <v>13</v>
      </c>
      <c r="D11" s="12" t="s">
        <v>32</v>
      </c>
      <c r="E11" s="59" t="s">
        <v>12</v>
      </c>
      <c r="F11" s="59" t="s">
        <v>33</v>
      </c>
      <c r="G11" s="12" t="s">
        <v>113</v>
      </c>
      <c r="H11" s="14">
        <f>Famur!J11</f>
        <v>6.1</v>
      </c>
      <c r="I11" s="55">
        <f>IF([1]Relative!J7908="","-",[1]Relative!J7908)</f>
        <v>-6.7406014368814882E-3</v>
      </c>
    </row>
    <row r="12" spans="1:9" x14ac:dyDescent="0.2">
      <c r="A12" s="11" t="str">
        <f>Famur!A12</f>
        <v>Łukasz Prokopiuk</v>
      </c>
      <c r="B12" s="11" t="str">
        <f>IF([1]Relative!H7909="","-",[1]Relative!H7909)</f>
        <v>-</v>
      </c>
      <c r="C12" s="8" t="s">
        <v>13</v>
      </c>
      <c r="D12" s="12" t="s">
        <v>12</v>
      </c>
      <c r="E12" s="59" t="s">
        <v>34</v>
      </c>
      <c r="F12" s="59" t="s">
        <v>35</v>
      </c>
      <c r="G12" s="12" t="s">
        <v>12</v>
      </c>
      <c r="H12" s="14">
        <f>Famur!J12</f>
        <v>6.08</v>
      </c>
      <c r="I12" s="55" t="str">
        <f>IF([1]Relative!J7909="","-",[1]Relative!J7909)</f>
        <v>-</v>
      </c>
    </row>
    <row r="13" spans="1:9" x14ac:dyDescent="0.2">
      <c r="A13" s="11" t="str">
        <f>Famur!A13</f>
        <v>Łukasz Prokopiuk</v>
      </c>
      <c r="B13" s="11" t="str">
        <f>IF([1]Relative!H7910="","-",[1]Relative!H7910)</f>
        <v>-</v>
      </c>
      <c r="C13" s="8" t="s">
        <v>13</v>
      </c>
      <c r="D13" s="12" t="s">
        <v>12</v>
      </c>
      <c r="E13" s="59" t="s">
        <v>36</v>
      </c>
      <c r="F13" s="59" t="s">
        <v>37</v>
      </c>
      <c r="G13" s="12" t="s">
        <v>12</v>
      </c>
      <c r="H13" s="14">
        <f>Famur!J13</f>
        <v>6.1</v>
      </c>
      <c r="I13" s="55" t="str">
        <f>IF([1]Relative!J7910="","-",[1]Relative!J7910)</f>
        <v>-</v>
      </c>
    </row>
    <row r="14" spans="1:9" x14ac:dyDescent="0.2">
      <c r="A14" s="11" t="str">
        <f>Famur!A14</f>
        <v>Łukasz Prokopiuk</v>
      </c>
      <c r="B14" s="11" t="str">
        <f>IF([1]Relative!H7911="","-",[1]Relative!H7911)</f>
        <v>-</v>
      </c>
      <c r="C14" s="8" t="s">
        <v>13</v>
      </c>
      <c r="D14" s="12" t="s">
        <v>12</v>
      </c>
      <c r="E14" s="59" t="s">
        <v>36</v>
      </c>
      <c r="F14" s="59" t="s">
        <v>37</v>
      </c>
      <c r="G14" s="12" t="s">
        <v>12</v>
      </c>
      <c r="H14" s="14">
        <f>Famur!J14</f>
        <v>6.08</v>
      </c>
      <c r="I14" s="55" t="str">
        <f>IF([1]Relative!J7911="","-",[1]Relative!J7911)</f>
        <v>-</v>
      </c>
    </row>
    <row r="15" spans="1:9" x14ac:dyDescent="0.2">
      <c r="A15" s="11" t="str">
        <f>Famur!A15</f>
        <v>Łukasz Prokopiuk</v>
      </c>
      <c r="B15" s="11" t="str">
        <f>IF([1]Relative!H7912="","-",[1]Relative!H7912)</f>
        <v>-</v>
      </c>
      <c r="C15" s="8" t="s">
        <v>13</v>
      </c>
      <c r="D15" s="12" t="s">
        <v>12</v>
      </c>
      <c r="E15" s="59" t="s">
        <v>42</v>
      </c>
      <c r="F15" s="59" t="s">
        <v>43</v>
      </c>
      <c r="G15" s="12" t="s">
        <v>12</v>
      </c>
      <c r="H15" s="14">
        <f>Famur!J15</f>
        <v>6.14</v>
      </c>
      <c r="I15" s="55" t="str">
        <f>IF([1]Relative!J7912="","-",[1]Relative!J7912)</f>
        <v>-</v>
      </c>
    </row>
    <row r="16" spans="1:9" x14ac:dyDescent="0.2">
      <c r="A16" s="11" t="str">
        <f>Famur!A16</f>
        <v>Łukasz Prokopiuk</v>
      </c>
      <c r="B16" s="11" t="str">
        <f>IF([1]Relative!H7913="","-",[1]Relative!H7913)</f>
        <v>-</v>
      </c>
      <c r="C16" s="8" t="s">
        <v>13</v>
      </c>
      <c r="D16" s="12" t="s">
        <v>12</v>
      </c>
      <c r="E16" s="59" t="s">
        <v>79</v>
      </c>
      <c r="F16" s="59" t="s">
        <v>114</v>
      </c>
      <c r="G16" s="12" t="s">
        <v>12</v>
      </c>
      <c r="H16" s="14">
        <f>Famur!J16</f>
        <v>4.8600000000000003</v>
      </c>
      <c r="I16" s="55" t="str">
        <f>IF([1]Relative!J7913="","-",[1]Relative!J7913)</f>
        <v>-</v>
      </c>
    </row>
    <row r="17" spans="1:9" x14ac:dyDescent="0.2">
      <c r="A17" s="11" t="str">
        <f>Famur!A17</f>
        <v>Łukasz Prokopiuk</v>
      </c>
      <c r="B17" s="11" t="str">
        <f>IF([1]Relative!H7914="","-",[1]Relative!H7914)</f>
        <v>-</v>
      </c>
      <c r="C17" s="8" t="s">
        <v>13</v>
      </c>
      <c r="D17" s="12" t="s">
        <v>12</v>
      </c>
      <c r="E17" s="59" t="s">
        <v>44</v>
      </c>
      <c r="F17" s="59" t="s">
        <v>115</v>
      </c>
      <c r="G17" s="12" t="s">
        <v>12</v>
      </c>
      <c r="H17" s="14">
        <f>Famur!J17</f>
        <v>4.82</v>
      </c>
      <c r="I17" s="55" t="str">
        <f>IF([1]Relative!J7914="","-",[1]Relative!J7914)</f>
        <v>-</v>
      </c>
    </row>
    <row r="18" spans="1:9" x14ac:dyDescent="0.2">
      <c r="A18" s="11" t="str">
        <f>Famur!A18</f>
        <v>Łukasz Prokopiuk</v>
      </c>
      <c r="B18" s="11" t="str">
        <f>IF([1]Relative!H7915="","-",[1]Relative!H7915)</f>
        <v>-</v>
      </c>
      <c r="C18" s="8" t="s">
        <v>13</v>
      </c>
      <c r="D18" s="12" t="s">
        <v>12</v>
      </c>
      <c r="E18" s="59" t="s">
        <v>59</v>
      </c>
      <c r="F18" s="59" t="s">
        <v>60</v>
      </c>
      <c r="G18" s="12" t="s">
        <v>12</v>
      </c>
      <c r="H18" s="14">
        <f>Famur!J18</f>
        <v>4.9000000000000004</v>
      </c>
      <c r="I18" s="55" t="str">
        <f>IF([1]Relative!J7915="","-",[1]Relative!J7915)</f>
        <v>-</v>
      </c>
    </row>
    <row r="19" spans="1:9" x14ac:dyDescent="0.2">
      <c r="A19" s="11" t="str">
        <f>Famur!A19</f>
        <v>Łukasz Prokopiuk</v>
      </c>
      <c r="B19" s="11" t="str">
        <f>IF([1]Relative!H7916="","-",[1]Relative!H7916)</f>
        <v>-</v>
      </c>
      <c r="C19" s="8" t="s">
        <v>13</v>
      </c>
      <c r="D19" s="12" t="s">
        <v>12</v>
      </c>
      <c r="E19" s="59" t="s">
        <v>48</v>
      </c>
      <c r="F19" s="59" t="s">
        <v>49</v>
      </c>
      <c r="G19" s="12" t="s">
        <v>12</v>
      </c>
      <c r="H19" s="14">
        <f>Famur!J19</f>
        <v>5.28</v>
      </c>
      <c r="I19" s="55" t="str">
        <f>IF([1]Relative!J7916="","-",[1]Relative!J7916)</f>
        <v>-</v>
      </c>
    </row>
    <row r="20" spans="1:9" x14ac:dyDescent="0.2">
      <c r="D20" s="7"/>
      <c r="E20" s="7"/>
      <c r="F20" s="7"/>
      <c r="G20" s="7"/>
      <c r="H20" s="20"/>
      <c r="I20" s="56"/>
    </row>
    <row r="21" spans="1:9" x14ac:dyDescent="0.2">
      <c r="D21" s="7"/>
      <c r="E21" s="7"/>
      <c r="F21" s="7"/>
      <c r="G21" s="7"/>
      <c r="H21" s="20"/>
      <c r="I21" s="56"/>
    </row>
  </sheetData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6">
    <tabColor rgb="FFCCFFFF"/>
  </sheetPr>
  <dimension ref="A1:L20"/>
  <sheetViews>
    <sheetView topLeftCell="A115" workbookViewId="0">
      <selection activeCell="A21" sqref="A21:XFD57"/>
    </sheetView>
  </sheetViews>
  <sheetFormatPr defaultRowHeight="12.75" x14ac:dyDescent="0.2"/>
  <cols>
    <col min="1" max="1" width="15.7109375" customWidth="1"/>
    <col min="2" max="2" width="18.140625" customWidth="1"/>
    <col min="4" max="4" width="12" customWidth="1"/>
    <col min="5" max="5" width="15.7109375" bestFit="1" customWidth="1"/>
    <col min="6" max="6" width="15.7109375" customWidth="1"/>
    <col min="7" max="7" width="22.28515625" customWidth="1"/>
    <col min="8" max="8" width="14" customWidth="1"/>
    <col min="9" max="9" width="21" customWidth="1"/>
    <col min="10" max="10" width="23.28515625" customWidth="1"/>
    <col min="11" max="11" width="11.28515625" customWidth="1"/>
    <col min="12" max="12" width="9.140625" style="2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116</v>
      </c>
      <c r="B3" s="5"/>
      <c r="C3" s="5"/>
      <c r="D3" s="6"/>
      <c r="E3" s="6"/>
      <c r="F3" s="6"/>
      <c r="G3" s="6"/>
      <c r="H3" s="6"/>
      <c r="I3" s="6"/>
      <c r="J3" s="5"/>
      <c r="K3" s="5"/>
      <c r="L3" s="79"/>
    </row>
    <row r="4" spans="1:12" x14ac:dyDescent="0.2">
      <c r="A4" s="7" t="s">
        <v>16</v>
      </c>
      <c r="B4" s="91" t="s">
        <v>61</v>
      </c>
      <c r="C4" s="7" t="s">
        <v>13</v>
      </c>
      <c r="D4" s="7" t="s">
        <v>12</v>
      </c>
      <c r="E4" s="93" t="s">
        <v>18</v>
      </c>
      <c r="F4" s="93" t="s">
        <v>19</v>
      </c>
      <c r="G4" s="7" t="s">
        <v>32</v>
      </c>
      <c r="H4" s="94" t="str">
        <f>IF([1]Absolute!I7832="","-",IF($B5="","-",[1]Absolute!I7832))</f>
        <v>-</v>
      </c>
      <c r="I4" s="94" t="str">
        <f>IF([1]Absolute!J7832="","-",IF($B5="","-",[1]Absolute!J7832))</f>
        <v>-</v>
      </c>
      <c r="J4" s="95">
        <f>[1]Absolute!K7832</f>
        <v>127.1</v>
      </c>
      <c r="K4" s="96">
        <f>[1]Absolute!L7832</f>
        <v>161</v>
      </c>
      <c r="L4" s="97" t="s">
        <v>13</v>
      </c>
    </row>
    <row r="5" spans="1:12" x14ac:dyDescent="0.2">
      <c r="A5" s="7" t="s">
        <v>16</v>
      </c>
      <c r="B5" s="91" t="str">
        <f>IF([1]Absolute!G7833="","-",[1]Absolute!G7833)</f>
        <v>-</v>
      </c>
      <c r="C5" s="7" t="s">
        <v>13</v>
      </c>
      <c r="D5" s="7" t="s">
        <v>12</v>
      </c>
      <c r="E5" s="98" t="s">
        <v>20</v>
      </c>
      <c r="F5" s="98" t="s">
        <v>21</v>
      </c>
      <c r="G5" s="7" t="s">
        <v>12</v>
      </c>
      <c r="H5" s="94" t="str">
        <f>IF([1]Absolute!I7833="","-",IF($B6="","-",[1]Absolute!I7833))</f>
        <v>-</v>
      </c>
      <c r="I5" s="94" t="str">
        <f>IF([1]Absolute!J7833="","-",IF($B6="","-",[1]Absolute!J7833))</f>
        <v>-</v>
      </c>
      <c r="J5" s="95">
        <f>[1]Absolute!K7833</f>
        <v>121.4</v>
      </c>
      <c r="K5" s="96">
        <f>[1]Absolute!L7833</f>
        <v>161</v>
      </c>
      <c r="L5" s="97" t="str">
        <f t="shared" ref="L5:L18" si="0">IF(K5&gt;K4,"↑",IF(K5=K4,"→","↓"))</f>
        <v>→</v>
      </c>
    </row>
    <row r="6" spans="1:12" x14ac:dyDescent="0.2">
      <c r="A6" s="7" t="s">
        <v>16</v>
      </c>
      <c r="B6" s="91" t="str">
        <f>IF([1]Absolute!G7834="","-",[1]Absolute!G7834)</f>
        <v>-</v>
      </c>
      <c r="C6" s="7" t="s">
        <v>13</v>
      </c>
      <c r="D6" s="7" t="s">
        <v>12</v>
      </c>
      <c r="E6" s="98" t="s">
        <v>21</v>
      </c>
      <c r="F6" s="98" t="s">
        <v>117</v>
      </c>
      <c r="G6" s="7" t="s">
        <v>12</v>
      </c>
      <c r="H6" s="94" t="str">
        <f>IF([1]Absolute!I7834="","-",IF($B7="","-",[1]Absolute!I7834))</f>
        <v>-</v>
      </c>
      <c r="I6" s="94" t="str">
        <f>IF([1]Absolute!J7834="","-",IF($B7="","-",[1]Absolute!J7834))</f>
        <v>-</v>
      </c>
      <c r="J6" s="95">
        <f>[1]Absolute!K7834</f>
        <v>126.75</v>
      </c>
      <c r="K6" s="96">
        <f>[1]Absolute!L7834</f>
        <v>161</v>
      </c>
      <c r="L6" s="97" t="str">
        <f t="shared" si="0"/>
        <v>→</v>
      </c>
    </row>
    <row r="7" spans="1:12" x14ac:dyDescent="0.2">
      <c r="A7" s="7" t="s">
        <v>16</v>
      </c>
      <c r="B7" s="91" t="str">
        <f>IF([1]Absolute!G7835="","-",[1]Absolute!G7835)</f>
        <v>-</v>
      </c>
      <c r="C7" s="7" t="s">
        <v>13</v>
      </c>
      <c r="D7" s="7" t="s">
        <v>12</v>
      </c>
      <c r="E7" s="98" t="s">
        <v>24</v>
      </c>
      <c r="F7" s="98" t="s">
        <v>25</v>
      </c>
      <c r="G7" s="7" t="s">
        <v>12</v>
      </c>
      <c r="H7" s="94" t="str">
        <f>IF([1]Absolute!I7835="","-",IF($B8="","-",[1]Absolute!I7835))</f>
        <v>-</v>
      </c>
      <c r="I7" s="94" t="str">
        <f>IF([1]Absolute!J7835="","-",IF($B8="","-",[1]Absolute!J7835))</f>
        <v>-</v>
      </c>
      <c r="J7" s="95">
        <f>[1]Absolute!K7835</f>
        <v>112.15</v>
      </c>
      <c r="K7" s="96">
        <f>[1]Absolute!L7835</f>
        <v>161</v>
      </c>
      <c r="L7" s="97" t="str">
        <f t="shared" si="0"/>
        <v>→</v>
      </c>
    </row>
    <row r="8" spans="1:12" x14ac:dyDescent="0.2">
      <c r="A8" s="7" t="s">
        <v>16</v>
      </c>
      <c r="B8" s="91" t="str">
        <f>IF([1]Absolute!G7836="","-",[1]Absolute!G7836)</f>
        <v>-</v>
      </c>
      <c r="C8" s="7" t="s">
        <v>13</v>
      </c>
      <c r="D8" s="7" t="s">
        <v>12</v>
      </c>
      <c r="E8" s="98" t="s">
        <v>17</v>
      </c>
      <c r="F8" s="98" t="s">
        <v>26</v>
      </c>
      <c r="G8" s="7" t="s">
        <v>12</v>
      </c>
      <c r="H8" s="94" t="str">
        <f>IF([1]Absolute!I7836="","-",IF($B9="","-",[1]Absolute!I7836))</f>
        <v>-</v>
      </c>
      <c r="I8" s="94" t="str">
        <f>IF([1]Absolute!J7836="","-",IF($B9="","-",[1]Absolute!J7836))</f>
        <v>-</v>
      </c>
      <c r="J8" s="95">
        <f>[1]Absolute!K7836</f>
        <v>102.4</v>
      </c>
      <c r="K8" s="96">
        <f>[1]Absolute!L7836</f>
        <v>149</v>
      </c>
      <c r="L8" s="97" t="str">
        <f t="shared" si="0"/>
        <v>↓</v>
      </c>
    </row>
    <row r="9" spans="1:12" x14ac:dyDescent="0.2">
      <c r="A9" s="7" t="s">
        <v>16</v>
      </c>
      <c r="B9" s="91" t="str">
        <f>IF([1]Absolute!G7837="","-",[1]Absolute!G7837)</f>
        <v>-</v>
      </c>
      <c r="C9" s="7" t="s">
        <v>13</v>
      </c>
      <c r="D9" s="7" t="s">
        <v>12</v>
      </c>
      <c r="E9" s="98" t="s">
        <v>28</v>
      </c>
      <c r="F9" s="98" t="s">
        <v>29</v>
      </c>
      <c r="G9" s="7" t="s">
        <v>12</v>
      </c>
      <c r="H9" s="94" t="str">
        <f>IF([1]Absolute!I7837="","-",IF($B10="","-",[1]Absolute!I7837))</f>
        <v>-</v>
      </c>
      <c r="I9" s="94" t="str">
        <f>IF([1]Absolute!J7837="","-",IF($B10="","-",[1]Absolute!J7837))</f>
        <v>-</v>
      </c>
      <c r="J9" s="95">
        <f>[1]Absolute!K7837</f>
        <v>113.85</v>
      </c>
      <c r="K9" s="96">
        <f>[1]Absolute!L7837</f>
        <v>149</v>
      </c>
      <c r="L9" s="97" t="str">
        <f t="shared" si="0"/>
        <v>→</v>
      </c>
    </row>
    <row r="10" spans="1:12" x14ac:dyDescent="0.2">
      <c r="A10" s="7" t="s">
        <v>16</v>
      </c>
      <c r="B10" s="91" t="str">
        <f>IF([1]Absolute!G7838="","-",[1]Absolute!G7838)</f>
        <v>-</v>
      </c>
      <c r="C10" s="7" t="s">
        <v>13</v>
      </c>
      <c r="D10" s="7" t="s">
        <v>12</v>
      </c>
      <c r="E10" s="98" t="s">
        <v>118</v>
      </c>
      <c r="F10" s="98" t="s">
        <v>119</v>
      </c>
      <c r="G10" s="7" t="s">
        <v>12</v>
      </c>
      <c r="H10" s="94" t="str">
        <f>IF([1]Absolute!I7838="","-",IF($B11="","-",[1]Absolute!I7838))</f>
        <v>-</v>
      </c>
      <c r="I10" s="94" t="str">
        <f>IF([1]Absolute!J7838="","-",IF($B11="","-",[1]Absolute!J7838))</f>
        <v>-</v>
      </c>
      <c r="J10" s="95">
        <f>[1]Absolute!K7838</f>
        <v>113.85</v>
      </c>
      <c r="K10" s="96">
        <f>[1]Absolute!L7838</f>
        <v>143</v>
      </c>
      <c r="L10" s="97" t="str">
        <f t="shared" si="0"/>
        <v>↓</v>
      </c>
    </row>
    <row r="11" spans="1:12" x14ac:dyDescent="0.2">
      <c r="A11" s="7" t="s">
        <v>16</v>
      </c>
      <c r="B11" s="91" t="str">
        <f>IF([1]Absolute!G7839="","-",[1]Absolute!G7839)</f>
        <v>Buy</v>
      </c>
      <c r="C11" s="7" t="s">
        <v>13</v>
      </c>
      <c r="D11" s="7" t="s">
        <v>32</v>
      </c>
      <c r="E11" s="98" t="s">
        <v>12</v>
      </c>
      <c r="F11" s="98" t="s">
        <v>33</v>
      </c>
      <c r="G11" s="7" t="s">
        <v>113</v>
      </c>
      <c r="H11" s="94">
        <f>IF([1]Absolute!I7839="","-",IF($B12="","-",[1]Absolute!I7839))</f>
        <v>-0.13994387277829756</v>
      </c>
      <c r="I11" s="94">
        <f>IF([1]Absolute!J7839="","-",IF($B12="","-",[1]Absolute!J7839))</f>
        <v>-8.8989707501050064E-2</v>
      </c>
      <c r="J11" s="95">
        <f>[1]Absolute!K7839</f>
        <v>106.9</v>
      </c>
      <c r="K11" s="96">
        <f>[1]Absolute!L7839</f>
        <v>143</v>
      </c>
      <c r="L11" s="97" t="str">
        <f t="shared" si="0"/>
        <v>→</v>
      </c>
    </row>
    <row r="12" spans="1:12" x14ac:dyDescent="0.2">
      <c r="A12" s="7" t="s">
        <v>16</v>
      </c>
      <c r="B12" s="91" t="str">
        <f>IF([1]Absolute!G7840="","-",[1]Absolute!G7840)</f>
        <v>-</v>
      </c>
      <c r="C12" s="7" t="s">
        <v>13</v>
      </c>
      <c r="D12" s="7" t="s">
        <v>12</v>
      </c>
      <c r="E12" s="98" t="s">
        <v>34</v>
      </c>
      <c r="F12" s="98" t="s">
        <v>35</v>
      </c>
      <c r="G12" s="7" t="s">
        <v>12</v>
      </c>
      <c r="H12" s="94" t="str">
        <f>IF([1]Absolute!I7840="","-",IF(#REF!="","-",[1]Absolute!I7840))</f>
        <v>-</v>
      </c>
      <c r="I12" s="94" t="str">
        <f>IF([1]Absolute!J7840="","-",IF(#REF!="","-",[1]Absolute!J7840))</f>
        <v>-</v>
      </c>
      <c r="J12" s="95">
        <f>[1]Absolute!K7840</f>
        <v>102.55</v>
      </c>
      <c r="K12" s="96">
        <f>[1]Absolute!L7840</f>
        <v>143</v>
      </c>
      <c r="L12" s="97" t="str">
        <f t="shared" si="0"/>
        <v>→</v>
      </c>
    </row>
    <row r="13" spans="1:12" x14ac:dyDescent="0.2">
      <c r="A13" s="7" t="s">
        <v>16</v>
      </c>
      <c r="B13" s="91" t="str">
        <f>IF([1]Absolute!G7841="","-",[1]Absolute!G7841)</f>
        <v>-</v>
      </c>
      <c r="C13" s="7" t="s">
        <v>13</v>
      </c>
      <c r="D13" s="7" t="s">
        <v>12</v>
      </c>
      <c r="E13" s="98" t="s">
        <v>36</v>
      </c>
      <c r="F13" s="98" t="s">
        <v>37</v>
      </c>
      <c r="G13" s="7" t="s">
        <v>12</v>
      </c>
      <c r="H13" s="94" t="str">
        <f>IF([1]Absolute!I7841="","-",IF(#REF!="","-",[1]Absolute!I7841))</f>
        <v>-</v>
      </c>
      <c r="I13" s="94" t="str">
        <f>IF([1]Absolute!J7841="","-",IF(#REF!="","-",[1]Absolute!J7841))</f>
        <v>-</v>
      </c>
      <c r="J13" s="95">
        <f>[1]Absolute!K7841</f>
        <v>92.9</v>
      </c>
      <c r="K13" s="96">
        <f>[1]Absolute!L7841</f>
        <v>143</v>
      </c>
      <c r="L13" s="97" t="str">
        <f t="shared" si="0"/>
        <v>→</v>
      </c>
    </row>
    <row r="14" spans="1:12" x14ac:dyDescent="0.2">
      <c r="A14" s="7" t="s">
        <v>16</v>
      </c>
      <c r="B14" s="91" t="str">
        <f>IF([1]Absolute!G7842="","-",[1]Absolute!G7842)</f>
        <v>-</v>
      </c>
      <c r="C14" s="7" t="s">
        <v>13</v>
      </c>
      <c r="D14" s="7" t="s">
        <v>12</v>
      </c>
      <c r="E14" s="98" t="s">
        <v>76</v>
      </c>
      <c r="F14" s="98" t="s">
        <v>120</v>
      </c>
      <c r="G14" s="7" t="s">
        <v>12</v>
      </c>
      <c r="H14" s="94" t="str">
        <f>IF([1]Absolute!I7842="","-",IF(#REF!="","-",[1]Absolute!I7842))</f>
        <v>-</v>
      </c>
      <c r="I14" s="94" t="str">
        <f>IF([1]Absolute!J7842="","-",IF(#REF!="","-",[1]Absolute!J7842))</f>
        <v>-</v>
      </c>
      <c r="J14" s="95">
        <f>[1]Absolute!K7842</f>
        <v>95.5</v>
      </c>
      <c r="K14" s="96">
        <f>[1]Absolute!L7842</f>
        <v>115</v>
      </c>
      <c r="L14" s="97" t="str">
        <f t="shared" si="0"/>
        <v>↓</v>
      </c>
    </row>
    <row r="15" spans="1:12" x14ac:dyDescent="0.2">
      <c r="A15" s="7" t="s">
        <v>16</v>
      </c>
      <c r="B15" s="91" t="str">
        <f>IF([1]Absolute!G7843="","-",[1]Absolute!G7843)</f>
        <v>-</v>
      </c>
      <c r="C15" s="7" t="s">
        <v>13</v>
      </c>
      <c r="D15" s="7" t="s">
        <v>12</v>
      </c>
      <c r="E15" s="98" t="s">
        <v>42</v>
      </c>
      <c r="F15" s="98" t="s">
        <v>43</v>
      </c>
      <c r="G15" s="7" t="s">
        <v>12</v>
      </c>
      <c r="H15" s="94" t="str">
        <f>IF([1]Absolute!I7843="","-",IF(#REF!="","-",[1]Absolute!I7843))</f>
        <v>-</v>
      </c>
      <c r="I15" s="94" t="str">
        <f>IF([1]Absolute!J7843="","-",IF(#REF!="","-",[1]Absolute!J7843))</f>
        <v>-</v>
      </c>
      <c r="J15" s="95">
        <f>[1]Absolute!K7843</f>
        <v>89.4</v>
      </c>
      <c r="K15" s="96">
        <f>[1]Absolute!L7843</f>
        <v>115</v>
      </c>
      <c r="L15" s="97" t="str">
        <f t="shared" si="0"/>
        <v>→</v>
      </c>
    </row>
    <row r="16" spans="1:12" x14ac:dyDescent="0.2">
      <c r="A16" s="7" t="s">
        <v>16</v>
      </c>
      <c r="B16" s="91" t="str">
        <f>IF([1]Absolute!G7844="","-",[1]Absolute!G7844)</f>
        <v>-</v>
      </c>
      <c r="C16" s="7" t="s">
        <v>13</v>
      </c>
      <c r="D16" s="7" t="s">
        <v>12</v>
      </c>
      <c r="E16" s="98" t="s">
        <v>121</v>
      </c>
      <c r="F16" s="98" t="s">
        <v>59</v>
      </c>
      <c r="G16" s="7" t="s">
        <v>12</v>
      </c>
      <c r="H16" s="94" t="str">
        <f>IF([1]Absolute!I7844="","-",IF(#REF!="","-",[1]Absolute!I7844))</f>
        <v>-</v>
      </c>
      <c r="I16" s="94" t="str">
        <f>IF([1]Absolute!J7844="","-",IF(#REF!="","-",[1]Absolute!J7844))</f>
        <v>-</v>
      </c>
      <c r="J16" s="95">
        <f>[1]Absolute!K7844</f>
        <v>88.7</v>
      </c>
      <c r="K16" s="96">
        <f>[1]Absolute!L7844</f>
        <v>110</v>
      </c>
      <c r="L16" s="97" t="str">
        <f t="shared" si="0"/>
        <v>↓</v>
      </c>
    </row>
    <row r="17" spans="1:12" x14ac:dyDescent="0.2">
      <c r="A17" s="7" t="s">
        <v>16</v>
      </c>
      <c r="B17" s="91" t="str">
        <f>IF([1]Absolute!G7845="","-",[1]Absolute!G7845)</f>
        <v>-</v>
      </c>
      <c r="C17" s="7" t="s">
        <v>13</v>
      </c>
      <c r="D17" s="7" t="s">
        <v>12</v>
      </c>
      <c r="E17" s="98" t="s">
        <v>59</v>
      </c>
      <c r="F17" s="98" t="s">
        <v>60</v>
      </c>
      <c r="G17" s="7" t="s">
        <v>12</v>
      </c>
      <c r="H17" s="94" t="str">
        <f>IF([1]Absolute!I7845="","-",IF(#REF!="","-",[1]Absolute!I7845))</f>
        <v>-</v>
      </c>
      <c r="I17" s="94" t="str">
        <f>IF([1]Absolute!J7845="","-",IF(#REF!="","-",[1]Absolute!J7845))</f>
        <v>-</v>
      </c>
      <c r="J17" s="95">
        <f>[1]Absolute!K7845</f>
        <v>88.7</v>
      </c>
      <c r="K17" s="96">
        <f>[1]Absolute!L7845</f>
        <v>110</v>
      </c>
      <c r="L17" s="97" t="str">
        <f t="shared" si="0"/>
        <v>→</v>
      </c>
    </row>
    <row r="18" spans="1:12" x14ac:dyDescent="0.2">
      <c r="A18" s="7" t="s">
        <v>16</v>
      </c>
      <c r="B18" s="91" t="str">
        <f>IF([1]Absolute!G7846="","-",[1]Absolute!G7846)</f>
        <v>-</v>
      </c>
      <c r="C18" s="7" t="s">
        <v>13</v>
      </c>
      <c r="D18" s="7" t="s">
        <v>12</v>
      </c>
      <c r="E18" s="98" t="s">
        <v>48</v>
      </c>
      <c r="F18" s="98" t="s">
        <v>49</v>
      </c>
      <c r="G18" s="7" t="s">
        <v>12</v>
      </c>
      <c r="H18" s="94" t="str">
        <f>IF([1]Absolute!I7846="","-",IF(#REF!="","-",[1]Absolute!I7846))</f>
        <v>-</v>
      </c>
      <c r="I18" s="94" t="str">
        <f>IF([1]Absolute!J7846="","-",IF(#REF!="","-",[1]Absolute!J7846))</f>
        <v>-</v>
      </c>
      <c r="J18" s="95">
        <f>[1]Absolute!K7846</f>
        <v>91.94</v>
      </c>
      <c r="K18" s="96">
        <f>[1]Absolute!L7846</f>
        <v>110</v>
      </c>
      <c r="L18" s="97" t="str">
        <f t="shared" si="0"/>
        <v>→</v>
      </c>
    </row>
    <row r="19" spans="1:12" x14ac:dyDescent="0.2">
      <c r="C19" s="7"/>
      <c r="D19" s="7"/>
      <c r="G19" s="7"/>
      <c r="H19" s="18"/>
      <c r="I19" s="18"/>
      <c r="J19" s="19"/>
      <c r="K19" s="20"/>
    </row>
    <row r="20" spans="1:12" x14ac:dyDescent="0.2">
      <c r="C20" s="7"/>
      <c r="D20" s="7"/>
      <c r="G20" s="7"/>
      <c r="H20" s="18"/>
      <c r="I20" s="18"/>
      <c r="J20" s="19"/>
      <c r="K20" s="20"/>
    </row>
  </sheetData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7">
    <tabColor rgb="FFCCFFFF"/>
  </sheetPr>
  <dimension ref="A1:I20"/>
  <sheetViews>
    <sheetView topLeftCell="A110" workbookViewId="0">
      <selection activeCell="A21" sqref="A21:XFD57"/>
    </sheetView>
  </sheetViews>
  <sheetFormatPr defaultRowHeight="12.75" x14ac:dyDescent="0.2"/>
  <cols>
    <col min="1" max="1" width="15.7109375" customWidth="1"/>
    <col min="2" max="2" width="26.7109375" customWidth="1"/>
    <col min="4" max="4" width="14.28515625" customWidth="1"/>
    <col min="5" max="6" width="18.140625" customWidth="1"/>
    <col min="7" max="7" width="21.42578125" customWidth="1"/>
    <col min="8" max="8" width="23.5703125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116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t="str">
        <f>KGHM!A4</f>
        <v>Łukasz Prokopiuk</v>
      </c>
      <c r="B4" s="91" t="s">
        <v>74</v>
      </c>
      <c r="C4" s="7" t="s">
        <v>13</v>
      </c>
      <c r="D4" s="99" t="s">
        <v>12</v>
      </c>
      <c r="E4" s="93" t="s">
        <v>18</v>
      </c>
      <c r="F4" s="93" t="s">
        <v>19</v>
      </c>
      <c r="G4" s="92" t="s">
        <v>32</v>
      </c>
      <c r="H4" s="95">
        <f>KGHM!J4</f>
        <v>127.1</v>
      </c>
      <c r="I4" s="94">
        <f>IF(B4="-","-",[1]Relative!J7828)</f>
        <v>0</v>
      </c>
    </row>
    <row r="5" spans="1:9" x14ac:dyDescent="0.2">
      <c r="A5" t="str">
        <f>KGHM!A5</f>
        <v>Łukasz Prokopiuk</v>
      </c>
      <c r="B5" s="91" t="str">
        <f>IF([1]Relative!H7829="","-",[1]Relative!H7829)</f>
        <v>-</v>
      </c>
      <c r="C5" s="7" t="s">
        <v>13</v>
      </c>
      <c r="D5" s="99" t="s">
        <v>12</v>
      </c>
      <c r="E5" s="98" t="s">
        <v>20</v>
      </c>
      <c r="F5" s="98" t="s">
        <v>21</v>
      </c>
      <c r="G5" s="92" t="s">
        <v>12</v>
      </c>
      <c r="H5" s="95">
        <f>KGHM!J5</f>
        <v>121.4</v>
      </c>
      <c r="I5" s="94" t="str">
        <f>IF(B5="-","-",[1]Relative!J7829)</f>
        <v>-</v>
      </c>
    </row>
    <row r="6" spans="1:9" x14ac:dyDescent="0.2">
      <c r="A6" t="str">
        <f>KGHM!A6</f>
        <v>Łukasz Prokopiuk</v>
      </c>
      <c r="B6" s="91" t="str">
        <f>IF([1]Relative!H7830="","-",[1]Relative!H7830)</f>
        <v>-</v>
      </c>
      <c r="C6" s="7" t="s">
        <v>13</v>
      </c>
      <c r="D6" s="99" t="s">
        <v>12</v>
      </c>
      <c r="E6" s="98" t="s">
        <v>21</v>
      </c>
      <c r="F6" s="98" t="s">
        <v>117</v>
      </c>
      <c r="G6" s="92" t="s">
        <v>12</v>
      </c>
      <c r="H6" s="95">
        <f>KGHM!J6</f>
        <v>126.75</v>
      </c>
      <c r="I6" s="94" t="str">
        <f>IF(B6="-","-",[1]Relative!J7830)</f>
        <v>-</v>
      </c>
    </row>
    <row r="7" spans="1:9" x14ac:dyDescent="0.2">
      <c r="A7" t="str">
        <f>KGHM!A7</f>
        <v>Łukasz Prokopiuk</v>
      </c>
      <c r="B7" s="91" t="str">
        <f>IF([1]Relative!H7831="","-",[1]Relative!H7831)</f>
        <v>-</v>
      </c>
      <c r="C7" s="7" t="s">
        <v>13</v>
      </c>
      <c r="D7" s="99" t="s">
        <v>12</v>
      </c>
      <c r="E7" s="98" t="s">
        <v>24</v>
      </c>
      <c r="F7" s="98" t="s">
        <v>25</v>
      </c>
      <c r="G7" s="92" t="s">
        <v>12</v>
      </c>
      <c r="H7" s="95">
        <f>KGHM!J7</f>
        <v>112.15</v>
      </c>
      <c r="I7" s="94" t="str">
        <f>IF(B7="-","-",[1]Relative!J7831)</f>
        <v>-</v>
      </c>
    </row>
    <row r="8" spans="1:9" x14ac:dyDescent="0.2">
      <c r="A8" t="str">
        <f>KGHM!A8</f>
        <v>Łukasz Prokopiuk</v>
      </c>
      <c r="B8" s="91" t="str">
        <f>IF([1]Relative!H7832="","-",[1]Relative!H7832)</f>
        <v>-</v>
      </c>
      <c r="C8" s="7" t="s">
        <v>13</v>
      </c>
      <c r="D8" s="99" t="s">
        <v>12</v>
      </c>
      <c r="E8" s="98" t="s">
        <v>17</v>
      </c>
      <c r="F8" s="98" t="s">
        <v>26</v>
      </c>
      <c r="G8" s="92" t="s">
        <v>12</v>
      </c>
      <c r="H8" s="95">
        <f>KGHM!J8</f>
        <v>102.4</v>
      </c>
      <c r="I8" s="94" t="str">
        <f>IF(B8="-","-",[1]Relative!J7832)</f>
        <v>-</v>
      </c>
    </row>
    <row r="9" spans="1:9" x14ac:dyDescent="0.2">
      <c r="A9" t="str">
        <f>KGHM!A9</f>
        <v>Łukasz Prokopiuk</v>
      </c>
      <c r="B9" s="91" t="str">
        <f>IF([1]Relative!H7833="","-",[1]Relative!H7833)</f>
        <v>-</v>
      </c>
      <c r="C9" s="7" t="s">
        <v>13</v>
      </c>
      <c r="D9" s="99" t="s">
        <v>12</v>
      </c>
      <c r="E9" s="98" t="s">
        <v>28</v>
      </c>
      <c r="F9" s="98" t="s">
        <v>29</v>
      </c>
      <c r="G9" s="92" t="s">
        <v>12</v>
      </c>
      <c r="H9" s="95">
        <f>KGHM!J9</f>
        <v>113.85</v>
      </c>
      <c r="I9" s="94" t="str">
        <f>IF(B9="-","-",[1]Relative!J7833)</f>
        <v>-</v>
      </c>
    </row>
    <row r="10" spans="1:9" x14ac:dyDescent="0.2">
      <c r="A10" t="str">
        <f>KGHM!A10</f>
        <v>Łukasz Prokopiuk</v>
      </c>
      <c r="B10" s="91" t="str">
        <f>IF([1]Relative!H7834="","-",[1]Relative!H7834)</f>
        <v>-</v>
      </c>
      <c r="C10" s="7" t="s">
        <v>13</v>
      </c>
      <c r="D10" s="99" t="s">
        <v>12</v>
      </c>
      <c r="E10" s="98" t="s">
        <v>118</v>
      </c>
      <c r="F10" s="98" t="s">
        <v>119</v>
      </c>
      <c r="G10" s="92" t="s">
        <v>12</v>
      </c>
      <c r="H10" s="95">
        <f>KGHM!J10</f>
        <v>113.85</v>
      </c>
      <c r="I10" s="94" t="str">
        <f>IF(B10="-","-",[1]Relative!J7834)</f>
        <v>-</v>
      </c>
    </row>
    <row r="11" spans="1:9" x14ac:dyDescent="0.2">
      <c r="A11" t="str">
        <f>KGHM!A11</f>
        <v>Łukasz Prokopiuk</v>
      </c>
      <c r="B11" s="91" t="str">
        <f>IF([1]Relative!H7835="","-",[1]Relative!H7835)</f>
        <v>Overweight</v>
      </c>
      <c r="C11" s="7" t="s">
        <v>13</v>
      </c>
      <c r="D11" s="99" t="s">
        <v>32</v>
      </c>
      <c r="E11" s="98" t="s">
        <v>12</v>
      </c>
      <c r="F11" s="98" t="s">
        <v>33</v>
      </c>
      <c r="G11" s="92" t="s">
        <v>76</v>
      </c>
      <c r="H11" s="95">
        <f>KGHM!J11</f>
        <v>106.9</v>
      </c>
      <c r="I11" s="94">
        <f>IF(B11="-","-",[1]Relative!J7835)</f>
        <v>-6.9863019809284221E-2</v>
      </c>
    </row>
    <row r="12" spans="1:9" x14ac:dyDescent="0.2">
      <c r="A12" t="str">
        <f>KGHM!A12</f>
        <v>Łukasz Prokopiuk</v>
      </c>
      <c r="B12" s="91" t="str">
        <f>IF([1]Relative!H7836="","-",[1]Relative!H7836)</f>
        <v>-</v>
      </c>
      <c r="C12" s="7" t="s">
        <v>13</v>
      </c>
      <c r="D12" s="99" t="s">
        <v>12</v>
      </c>
      <c r="E12" s="98" t="s">
        <v>34</v>
      </c>
      <c r="F12" s="98" t="s">
        <v>35</v>
      </c>
      <c r="G12" s="92" t="s">
        <v>12</v>
      </c>
      <c r="H12" s="95">
        <f>KGHM!J12</f>
        <v>102.55</v>
      </c>
      <c r="I12" s="94" t="str">
        <f>IF(B12="-","-",[1]Relative!J7836)</f>
        <v>-</v>
      </c>
    </row>
    <row r="13" spans="1:9" x14ac:dyDescent="0.2">
      <c r="A13" t="str">
        <f>KGHM!A13</f>
        <v>Łukasz Prokopiuk</v>
      </c>
      <c r="B13" s="91" t="str">
        <f>IF([1]Relative!H7837="","-",[1]Relative!H7837)</f>
        <v>-</v>
      </c>
      <c r="C13" s="7" t="s">
        <v>13</v>
      </c>
      <c r="D13" s="99" t="s">
        <v>12</v>
      </c>
      <c r="E13" s="98" t="s">
        <v>36</v>
      </c>
      <c r="F13" s="98" t="s">
        <v>37</v>
      </c>
      <c r="G13" s="92" t="s">
        <v>12</v>
      </c>
      <c r="H13" s="95">
        <f>KGHM!J13</f>
        <v>92.9</v>
      </c>
      <c r="I13" s="94" t="str">
        <f>IF(B13="-","-",[1]Relative!J7837)</f>
        <v>-</v>
      </c>
    </row>
    <row r="14" spans="1:9" x14ac:dyDescent="0.2">
      <c r="A14" t="str">
        <f>KGHM!A14</f>
        <v>Łukasz Prokopiuk</v>
      </c>
      <c r="B14" s="91" t="str">
        <f>IF([1]Relative!H7838="","-",[1]Relative!H7838)</f>
        <v>Neutral</v>
      </c>
      <c r="C14" s="7" t="s">
        <v>14</v>
      </c>
      <c r="D14" s="99" t="s">
        <v>76</v>
      </c>
      <c r="E14" s="98" t="s">
        <v>12</v>
      </c>
      <c r="F14" s="98" t="s">
        <v>120</v>
      </c>
      <c r="G14" s="92" t="s">
        <v>122</v>
      </c>
      <c r="H14" s="95">
        <f>KGHM!J14</f>
        <v>95.5</v>
      </c>
      <c r="I14" s="94">
        <f>IF(B14="-","-",[1]Relative!J7838)</f>
        <v>-2.0563302071748613E-2</v>
      </c>
    </row>
    <row r="15" spans="1:9" x14ac:dyDescent="0.2">
      <c r="A15" t="str">
        <f>KGHM!A15</f>
        <v>Łukasz Prokopiuk</v>
      </c>
      <c r="B15" s="91" t="str">
        <f>IF([1]Relative!H7839="","-",[1]Relative!H7839)</f>
        <v>-</v>
      </c>
      <c r="C15" s="7" t="s">
        <v>13</v>
      </c>
      <c r="D15" s="99" t="s">
        <v>12</v>
      </c>
      <c r="E15" s="98" t="s">
        <v>42</v>
      </c>
      <c r="F15" s="98" t="s">
        <v>43</v>
      </c>
      <c r="G15" s="92" t="s">
        <v>12</v>
      </c>
      <c r="H15" s="95">
        <f>KGHM!J15</f>
        <v>89.4</v>
      </c>
      <c r="I15" s="94" t="str">
        <f>IF(B15="-","-",[1]Relative!J7839)</f>
        <v>-</v>
      </c>
    </row>
    <row r="16" spans="1:9" x14ac:dyDescent="0.2">
      <c r="A16" t="str">
        <f>KGHM!A16</f>
        <v>Łukasz Prokopiuk</v>
      </c>
      <c r="B16" s="91" t="str">
        <f>IF([1]Relative!H7840="","-",[1]Relative!H7840)</f>
        <v>-</v>
      </c>
      <c r="C16" s="7" t="s">
        <v>13</v>
      </c>
      <c r="D16" s="99" t="s">
        <v>12</v>
      </c>
      <c r="E16" s="98" t="s">
        <v>121</v>
      </c>
      <c r="F16" s="98" t="s">
        <v>59</v>
      </c>
      <c r="G16" s="92" t="s">
        <v>12</v>
      </c>
      <c r="H16" s="95">
        <f>KGHM!J16</f>
        <v>88.7</v>
      </c>
      <c r="I16" s="94" t="str">
        <f>IF(B16="-","-",[1]Relative!J7840)</f>
        <v>-</v>
      </c>
    </row>
    <row r="17" spans="1:9" x14ac:dyDescent="0.2">
      <c r="A17" t="str">
        <f>KGHM!A17</f>
        <v>Łukasz Prokopiuk</v>
      </c>
      <c r="B17" s="91" t="str">
        <f>IF([1]Relative!H7841="","-",[1]Relative!H7841)</f>
        <v>-</v>
      </c>
      <c r="C17" s="7" t="s">
        <v>13</v>
      </c>
      <c r="D17" s="99" t="s">
        <v>12</v>
      </c>
      <c r="E17" s="98" t="s">
        <v>59</v>
      </c>
      <c r="F17" s="98" t="s">
        <v>60</v>
      </c>
      <c r="G17" s="92" t="s">
        <v>12</v>
      </c>
      <c r="H17" s="95">
        <f>KGHM!J17</f>
        <v>88.7</v>
      </c>
      <c r="I17" s="94" t="str">
        <f>IF(B17="-","-",[1]Relative!J7841)</f>
        <v>-</v>
      </c>
    </row>
    <row r="18" spans="1:9" x14ac:dyDescent="0.2">
      <c r="A18" t="str">
        <f>KGHM!A18</f>
        <v>Łukasz Prokopiuk</v>
      </c>
      <c r="B18" s="91" t="str">
        <f>IF([1]Relative!H7842="","-",[1]Relative!H7842)</f>
        <v>-</v>
      </c>
      <c r="C18" s="7" t="s">
        <v>13</v>
      </c>
      <c r="D18" s="99" t="s">
        <v>12</v>
      </c>
      <c r="E18" s="98" t="s">
        <v>48</v>
      </c>
      <c r="F18" s="98" t="s">
        <v>49</v>
      </c>
      <c r="G18" s="92" t="s">
        <v>12</v>
      </c>
      <c r="H18" s="95">
        <f>KGHM!J18</f>
        <v>91.94</v>
      </c>
      <c r="I18" s="94" t="str">
        <f>IF(B18="-","-",[1]Relative!J7842)</f>
        <v>-</v>
      </c>
    </row>
    <row r="19" spans="1:9" x14ac:dyDescent="0.2">
      <c r="D19" s="17"/>
      <c r="E19" s="7"/>
      <c r="F19" s="7"/>
      <c r="G19" s="7"/>
      <c r="H19" s="19"/>
      <c r="I19" s="18"/>
    </row>
    <row r="20" spans="1:9" x14ac:dyDescent="0.2">
      <c r="D20" s="17"/>
      <c r="E20" s="7"/>
      <c r="F20" s="7"/>
      <c r="G20" s="7"/>
      <c r="H20" s="19"/>
      <c r="I20" s="18"/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9">
    <tabColor rgb="FFCCFFFF"/>
  </sheetPr>
  <dimension ref="A1:L21"/>
  <sheetViews>
    <sheetView workbookViewId="0">
      <selection activeCell="A22" sqref="A22:XFD57"/>
    </sheetView>
  </sheetViews>
  <sheetFormatPr defaultRowHeight="12.75" x14ac:dyDescent="0.2"/>
  <cols>
    <col min="1" max="1" width="15.7109375" customWidth="1"/>
    <col min="2" max="2" width="18.140625" customWidth="1"/>
    <col min="3" max="3" width="3.42578125" bestFit="1" customWidth="1"/>
    <col min="4" max="4" width="12" customWidth="1"/>
    <col min="5" max="5" width="15.7109375" bestFit="1" customWidth="1"/>
    <col min="6" max="6" width="15.7109375" customWidth="1"/>
    <col min="7" max="7" width="22.28515625" customWidth="1"/>
    <col min="8" max="8" width="14" customWidth="1"/>
    <col min="9" max="9" width="21" customWidth="1"/>
    <col min="10" max="10" width="23.28515625" customWidth="1"/>
    <col min="11" max="11" width="11.28515625" customWidth="1"/>
    <col min="12" max="12" width="9.140625" style="2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123</v>
      </c>
      <c r="B3" s="5"/>
      <c r="C3" s="5"/>
      <c r="D3" s="6"/>
      <c r="E3" s="6"/>
      <c r="F3" s="6"/>
      <c r="G3" s="6"/>
      <c r="H3" s="6"/>
      <c r="I3" s="6"/>
      <c r="J3" s="5"/>
      <c r="K3" s="5"/>
      <c r="L3" s="79"/>
    </row>
    <row r="4" spans="1:12" x14ac:dyDescent="0.2">
      <c r="A4" s="7" t="s">
        <v>16</v>
      </c>
      <c r="B4" t="s">
        <v>61</v>
      </c>
      <c r="C4" s="2" t="s">
        <v>13</v>
      </c>
      <c r="D4" s="7" t="s">
        <v>12</v>
      </c>
      <c r="E4" s="7" t="s">
        <v>18</v>
      </c>
      <c r="F4" s="7" t="s">
        <v>19</v>
      </c>
      <c r="G4" s="7" t="s">
        <v>124</v>
      </c>
      <c r="H4" s="18" t="str">
        <f>IF([1]Absolute!I10843="","-",IF($B5="","-",[1]Absolute!I10843))</f>
        <v>-</v>
      </c>
      <c r="I4" s="18" t="str">
        <f>IF([1]Absolute!J10843="","-",IF($B5="","-",[1]Absolute!J10843))</f>
        <v>-</v>
      </c>
      <c r="J4" s="20">
        <f>[1]Absolute!K10843</f>
        <v>36.51</v>
      </c>
      <c r="K4" s="20">
        <f>[1]Absolute!L10843</f>
        <v>52.8</v>
      </c>
      <c r="L4" s="2" t="s">
        <v>13</v>
      </c>
    </row>
    <row r="5" spans="1:12" x14ac:dyDescent="0.2">
      <c r="A5" s="7" t="s">
        <v>16</v>
      </c>
      <c r="B5" t="str">
        <f>IF([1]Absolute!G10844="","-",[1]Absolute!G10844)</f>
        <v>-</v>
      </c>
      <c r="C5" s="2" t="s">
        <v>13</v>
      </c>
      <c r="D5" s="7" t="s">
        <v>12</v>
      </c>
      <c r="E5" s="100" t="s">
        <v>20</v>
      </c>
      <c r="F5" s="100" t="s">
        <v>21</v>
      </c>
      <c r="G5" s="7" t="s">
        <v>12</v>
      </c>
      <c r="H5" s="18" t="str">
        <f>IF([1]Absolute!I10844="","-",IF($B6="","-",[1]Absolute!I10844))</f>
        <v>-</v>
      </c>
      <c r="I5" s="18" t="str">
        <f>IF([1]Absolute!J10844="","-",IF($B6="","-",[1]Absolute!J10844))</f>
        <v>-</v>
      </c>
      <c r="J5" s="20">
        <f>[1]Absolute!K10844</f>
        <v>31.1</v>
      </c>
      <c r="K5" s="20">
        <f>[1]Absolute!L10844</f>
        <v>52.8</v>
      </c>
      <c r="L5" s="2" t="str">
        <f t="shared" ref="L5:L15" si="0">IF(K5&gt;K4,"↑",IF(K5=K4,"→","↓"))</f>
        <v>→</v>
      </c>
    </row>
    <row r="6" spans="1:12" x14ac:dyDescent="0.2">
      <c r="A6" s="7" t="s">
        <v>16</v>
      </c>
      <c r="B6" t="str">
        <f>IF([1]Absolute!G10845="","-",[1]Absolute!G10845)</f>
        <v>-</v>
      </c>
      <c r="C6" s="2" t="s">
        <v>13</v>
      </c>
      <c r="D6" s="7" t="s">
        <v>12</v>
      </c>
      <c r="E6" s="100" t="s">
        <v>125</v>
      </c>
      <c r="F6" s="100" t="s">
        <v>126</v>
      </c>
      <c r="G6" s="7" t="s">
        <v>12</v>
      </c>
      <c r="H6" s="18" t="str">
        <f>IF([1]Absolute!I10845="","-",IF($B7="","-",[1]Absolute!I10845))</f>
        <v>-</v>
      </c>
      <c r="I6" s="18" t="str">
        <f>IF([1]Absolute!J10845="","-",IF($B7="","-",[1]Absolute!J10845))</f>
        <v>-</v>
      </c>
      <c r="J6" s="20">
        <f>[1]Absolute!K10845</f>
        <v>26.95</v>
      </c>
      <c r="K6" s="20">
        <f>[1]Absolute!L10845</f>
        <v>35</v>
      </c>
      <c r="L6" s="2" t="str">
        <f t="shared" si="0"/>
        <v>↓</v>
      </c>
    </row>
    <row r="7" spans="1:12" x14ac:dyDescent="0.2">
      <c r="A7" s="7" t="s">
        <v>16</v>
      </c>
      <c r="B7" t="str">
        <f>IF([1]Absolute!G10846="","-",[1]Absolute!G10846)</f>
        <v>-</v>
      </c>
      <c r="C7" s="2" t="s">
        <v>13</v>
      </c>
      <c r="D7" s="7" t="s">
        <v>12</v>
      </c>
      <c r="E7" s="100" t="s">
        <v>24</v>
      </c>
      <c r="F7" s="100" t="s">
        <v>25</v>
      </c>
      <c r="G7" s="7" t="s">
        <v>12</v>
      </c>
      <c r="H7" s="18" t="str">
        <f>IF([1]Absolute!I10846="","-",IF($B8="","-",[1]Absolute!I10846))</f>
        <v>-</v>
      </c>
      <c r="I7" s="18" t="str">
        <f>IF([1]Absolute!J10846="","-",IF($B8="","-",[1]Absolute!J10846))</f>
        <v>-</v>
      </c>
      <c r="J7" s="20">
        <f>[1]Absolute!K10846</f>
        <v>26.3</v>
      </c>
      <c r="K7" s="20">
        <f>[1]Absolute!L10846</f>
        <v>35</v>
      </c>
      <c r="L7" s="2" t="str">
        <f t="shared" si="0"/>
        <v>→</v>
      </c>
    </row>
    <row r="8" spans="1:12" x14ac:dyDescent="0.2">
      <c r="A8" s="7" t="s">
        <v>16</v>
      </c>
      <c r="B8" t="str">
        <f>IF([1]Absolute!G10847="","-",[1]Absolute!G10847)</f>
        <v>-</v>
      </c>
      <c r="C8" s="2" t="s">
        <v>13</v>
      </c>
      <c r="D8" s="7" t="s">
        <v>12</v>
      </c>
      <c r="E8" s="100" t="s">
        <v>17</v>
      </c>
      <c r="F8" s="100" t="s">
        <v>26</v>
      </c>
      <c r="G8" s="7" t="s">
        <v>12</v>
      </c>
      <c r="H8" s="18" t="str">
        <f>IF([1]Absolute!I10847="","-",IF($B9="","-",[1]Absolute!I10847))</f>
        <v>-</v>
      </c>
      <c r="I8" s="18" t="str">
        <f>IF([1]Absolute!J10847="","-",IF($B9="","-",[1]Absolute!J10847))</f>
        <v>-</v>
      </c>
      <c r="J8" s="20">
        <f>[1]Absolute!K10847</f>
        <v>22.28</v>
      </c>
      <c r="K8" s="20">
        <f>[1]Absolute!L10847</f>
        <v>35</v>
      </c>
      <c r="L8" s="2" t="str">
        <f t="shared" si="0"/>
        <v>→</v>
      </c>
    </row>
    <row r="9" spans="1:12" x14ac:dyDescent="0.2">
      <c r="A9" s="7" t="s">
        <v>16</v>
      </c>
      <c r="B9" t="str">
        <f>IF([1]Absolute!G10848="","-",[1]Absolute!G10848)</f>
        <v>-</v>
      </c>
      <c r="C9" s="2" t="s">
        <v>13</v>
      </c>
      <c r="D9" s="7" t="s">
        <v>12</v>
      </c>
      <c r="E9" s="100" t="s">
        <v>28</v>
      </c>
      <c r="F9" s="100" t="s">
        <v>29</v>
      </c>
      <c r="G9" s="7" t="s">
        <v>12</v>
      </c>
      <c r="H9" s="18" t="str">
        <f>IF([1]Absolute!I10848="","-",IF($B10="","-",[1]Absolute!I10848))</f>
        <v>-</v>
      </c>
      <c r="I9" s="18" t="str">
        <f>IF([1]Absolute!J10848="","-",IF($B10="","-",[1]Absolute!J10848))</f>
        <v>-</v>
      </c>
      <c r="J9" s="20">
        <f>[1]Absolute!K10848</f>
        <v>23.9</v>
      </c>
      <c r="K9" s="20">
        <f>[1]Absolute!L10848</f>
        <v>35</v>
      </c>
      <c r="L9" s="2" t="str">
        <f t="shared" si="0"/>
        <v>→</v>
      </c>
    </row>
    <row r="10" spans="1:12" x14ac:dyDescent="0.2">
      <c r="A10" s="7" t="s">
        <v>16</v>
      </c>
      <c r="B10" t="str">
        <f>IF([1]Absolute!G10849="","-",[1]Absolute!G10849)</f>
        <v>Hold</v>
      </c>
      <c r="C10" s="2" t="s">
        <v>14</v>
      </c>
      <c r="D10" s="7" t="s">
        <v>124</v>
      </c>
      <c r="E10" s="100" t="s">
        <v>12</v>
      </c>
      <c r="F10" s="100" t="s">
        <v>111</v>
      </c>
      <c r="G10" s="7" t="s">
        <v>127</v>
      </c>
      <c r="H10" s="18">
        <f>IF([1]Absolute!I10849="","-",IF($B11="","-",[1]Absolute!I10849))</f>
        <v>-0.52918287937743191</v>
      </c>
      <c r="I10" s="18">
        <f>IF([1]Absolute!J10849="","-",IF($B11="","-",[1]Absolute!J10849))</f>
        <v>-0.47639941747225867</v>
      </c>
      <c r="J10" s="20">
        <f>[1]Absolute!K10849</f>
        <v>25.7</v>
      </c>
      <c r="K10" s="20">
        <f>[1]Absolute!L10849</f>
        <v>27.5</v>
      </c>
      <c r="L10" s="2" t="str">
        <f t="shared" si="0"/>
        <v>↓</v>
      </c>
    </row>
    <row r="11" spans="1:12" x14ac:dyDescent="0.2">
      <c r="A11" s="7" t="s">
        <v>16</v>
      </c>
      <c r="B11" t="str">
        <f>IF([1]Absolute!G10850="","-",[1]Absolute!G10850)</f>
        <v>-</v>
      </c>
      <c r="C11" s="2" t="s">
        <v>13</v>
      </c>
      <c r="D11" s="7" t="s">
        <v>12</v>
      </c>
      <c r="E11" s="100" t="s">
        <v>32</v>
      </c>
      <c r="F11" s="100" t="s">
        <v>33</v>
      </c>
      <c r="G11" s="7" t="s">
        <v>12</v>
      </c>
      <c r="H11" s="18" t="str">
        <f>IF([1]Absolute!I10850="","-",IF($B12="","-",[1]Absolute!I10850))</f>
        <v>-</v>
      </c>
      <c r="I11" s="18" t="str">
        <f>IF([1]Absolute!J10850="","-",IF($B12="","-",[1]Absolute!J10850))</f>
        <v>-</v>
      </c>
      <c r="J11" s="20">
        <f>[1]Absolute!K10850</f>
        <v>21</v>
      </c>
      <c r="K11" s="20">
        <f>[1]Absolute!L10850</f>
        <v>27.5</v>
      </c>
      <c r="L11" s="2" t="str">
        <f t="shared" si="0"/>
        <v>→</v>
      </c>
    </row>
    <row r="12" spans="1:12" x14ac:dyDescent="0.2">
      <c r="A12" s="7" t="s">
        <v>16</v>
      </c>
      <c r="B12" t="str">
        <f>IF([1]Absolute!G10851="","-",[1]Absolute!G10851)</f>
        <v>-</v>
      </c>
      <c r="C12" s="2" t="s">
        <v>13</v>
      </c>
      <c r="D12" s="7" t="s">
        <v>12</v>
      </c>
      <c r="E12" s="100" t="s">
        <v>34</v>
      </c>
      <c r="F12" s="100" t="s">
        <v>35</v>
      </c>
      <c r="G12" s="7" t="s">
        <v>12</v>
      </c>
      <c r="H12" s="18" t="str">
        <f>IF([1]Absolute!I10851="","-",IF($B13="","-",[1]Absolute!I10851))</f>
        <v>-</v>
      </c>
      <c r="I12" s="18" t="str">
        <f>IF([1]Absolute!J10851="","-",IF($B13="","-",[1]Absolute!J10851))</f>
        <v>-</v>
      </c>
      <c r="J12" s="20">
        <f>[1]Absolute!K10851</f>
        <v>18.5</v>
      </c>
      <c r="K12" s="20">
        <f>[1]Absolute!L10851</f>
        <v>27.5</v>
      </c>
      <c r="L12" s="2" t="str">
        <f t="shared" si="0"/>
        <v>→</v>
      </c>
    </row>
    <row r="13" spans="1:12" x14ac:dyDescent="0.2">
      <c r="A13" s="7" t="s">
        <v>16</v>
      </c>
      <c r="B13" t="str">
        <f>IF([1]Absolute!G10852="","-",[1]Absolute!G10852)</f>
        <v>-</v>
      </c>
      <c r="C13" s="2" t="s">
        <v>13</v>
      </c>
      <c r="D13" s="7" t="s">
        <v>12</v>
      </c>
      <c r="E13" s="100" t="s">
        <v>36</v>
      </c>
      <c r="F13" s="100" t="s">
        <v>37</v>
      </c>
      <c r="G13" s="7" t="s">
        <v>12</v>
      </c>
      <c r="H13" s="18" t="str">
        <f>IF([1]Absolute!I10852="","-",IF($B14="","-",[1]Absolute!I10852))</f>
        <v>-</v>
      </c>
      <c r="I13" s="18" t="str">
        <f>IF([1]Absolute!J10852="","-",IF($B14="","-",[1]Absolute!J10852))</f>
        <v>-</v>
      </c>
      <c r="J13" s="20">
        <f>[1]Absolute!K10852</f>
        <v>20.7</v>
      </c>
      <c r="K13" s="20">
        <f>[1]Absolute!L10852</f>
        <v>27.5</v>
      </c>
      <c r="L13" s="2" t="str">
        <f t="shared" si="0"/>
        <v>→</v>
      </c>
    </row>
    <row r="14" spans="1:12" x14ac:dyDescent="0.2">
      <c r="A14" s="7" t="s">
        <v>16</v>
      </c>
      <c r="B14" t="str">
        <f>IF([1]Absolute!G10853="","-",[1]Absolute!G10853)</f>
        <v>-</v>
      </c>
      <c r="C14" s="2" t="s">
        <v>13</v>
      </c>
      <c r="D14" s="7" t="s">
        <v>12</v>
      </c>
      <c r="E14" s="100" t="s">
        <v>36</v>
      </c>
      <c r="F14" s="100" t="s">
        <v>37</v>
      </c>
      <c r="G14" s="7" t="s">
        <v>12</v>
      </c>
      <c r="H14" s="18" t="str">
        <f>IF([1]Absolute!I10853="","-",IF($B18="","-",[1]Absolute!I10853))</f>
        <v>-</v>
      </c>
      <c r="I14" s="18" t="str">
        <f>IF([1]Absolute!J10853="","-",IF($B18="","-",[1]Absolute!J10853))</f>
        <v>-</v>
      </c>
      <c r="J14" s="20">
        <f>[1]Absolute!K10853</f>
        <v>19.600000000000001</v>
      </c>
      <c r="K14" s="20">
        <f>[1]Absolute!L10853</f>
        <v>27.5</v>
      </c>
      <c r="L14" s="2" t="str">
        <f t="shared" si="0"/>
        <v>→</v>
      </c>
    </row>
    <row r="15" spans="1:12" x14ac:dyDescent="0.2">
      <c r="A15" s="7" t="s">
        <v>16</v>
      </c>
      <c r="B15" t="str">
        <f>IF([1]Absolute!G10854="","-",[1]Absolute!G10854)</f>
        <v>-</v>
      </c>
      <c r="C15" s="2" t="s">
        <v>13</v>
      </c>
      <c r="D15" s="7" t="s">
        <v>12</v>
      </c>
      <c r="E15" s="100" t="s">
        <v>42</v>
      </c>
      <c r="F15" s="100" t="s">
        <v>43</v>
      </c>
      <c r="G15" s="7" t="s">
        <v>12</v>
      </c>
      <c r="H15" s="18" t="str">
        <f>IF([1]Absolute!I10854="","-",IF($B20="","-",[1]Absolute!I10854))</f>
        <v>-</v>
      </c>
      <c r="I15" s="18" t="str">
        <f>IF([1]Absolute!J10854="","-",IF($B20="","-",[1]Absolute!J10854))</f>
        <v>-</v>
      </c>
      <c r="J15" s="20">
        <f>[1]Absolute!K10854</f>
        <v>14.75</v>
      </c>
      <c r="K15" s="20">
        <f>[1]Absolute!L10854</f>
        <v>27.5</v>
      </c>
      <c r="L15" s="2" t="str">
        <f t="shared" si="0"/>
        <v>→</v>
      </c>
    </row>
    <row r="16" spans="1:12" x14ac:dyDescent="0.2">
      <c r="A16" s="7" t="s">
        <v>16</v>
      </c>
      <c r="B16" t="str">
        <f>IF([1]Absolute!G10855="","-",[1]Absolute!G10855)</f>
        <v>-</v>
      </c>
      <c r="C16" s="2" t="s">
        <v>13</v>
      </c>
      <c r="D16" s="7" t="s">
        <v>12</v>
      </c>
      <c r="E16" s="100" t="s">
        <v>128</v>
      </c>
      <c r="F16" s="100" t="s">
        <v>129</v>
      </c>
      <c r="G16" s="7" t="s">
        <v>12</v>
      </c>
      <c r="H16" s="18" t="str">
        <f>IF([1]Absolute!I10855="","-",IF($B21="","-",[1]Absolute!I10855))</f>
        <v>-</v>
      </c>
      <c r="I16" s="18" t="str">
        <f>IF([1]Absolute!J10855="","-",IF($B21="","-",[1]Absolute!J10855))</f>
        <v>-</v>
      </c>
      <c r="J16" s="20">
        <f>[1]Absolute!K10855</f>
        <v>13.7</v>
      </c>
      <c r="K16" s="20">
        <f>[1]Absolute!L10855</f>
        <v>25.8</v>
      </c>
      <c r="L16" s="2" t="str">
        <f>IF(K16&gt;K15,"↑",IF(K16=K15,"→","↓"))</f>
        <v>↓</v>
      </c>
    </row>
    <row r="17" spans="1:12" x14ac:dyDescent="0.2">
      <c r="A17" s="7" t="s">
        <v>16</v>
      </c>
      <c r="B17" t="str">
        <f>IF([1]Absolute!G10856="","-",[1]Absolute!G10856)</f>
        <v>-</v>
      </c>
      <c r="C17" s="2" t="s">
        <v>13</v>
      </c>
      <c r="D17" s="7" t="s">
        <v>12</v>
      </c>
      <c r="E17" s="87">
        <v>43297</v>
      </c>
      <c r="F17" s="87">
        <v>43298</v>
      </c>
      <c r="G17" s="7" t="s">
        <v>12</v>
      </c>
      <c r="H17" s="18" t="str">
        <f>IF([1]Absolute!I10856="","-",IF(#REF!="","-",[1]Absolute!I10856))</f>
        <v>-</v>
      </c>
      <c r="I17" s="18" t="str">
        <f>IF([1]Absolute!J10856="","-",IF(#REF!="","-",[1]Absolute!J10856))</f>
        <v>-</v>
      </c>
      <c r="J17" s="20">
        <f>[1]Absolute!K10856</f>
        <v>9.7799999999999994</v>
      </c>
      <c r="K17" s="20">
        <f>[1]Absolute!L10856</f>
        <v>25.8</v>
      </c>
      <c r="L17" s="2" t="str">
        <f>IF(K17&gt;K16,"↑",IF(K17=K16,"→","↓"))</f>
        <v>→</v>
      </c>
    </row>
    <row r="18" spans="1:12" x14ac:dyDescent="0.2">
      <c r="A18" s="7" t="s">
        <v>16</v>
      </c>
      <c r="B18" t="str">
        <f>IF([1]Absolute!G10857="","-",[1]Absolute!G10857)</f>
        <v>-</v>
      </c>
      <c r="C18" s="2" t="s">
        <v>13</v>
      </c>
      <c r="D18" s="7" t="s">
        <v>12</v>
      </c>
      <c r="E18" s="100" t="s">
        <v>99</v>
      </c>
      <c r="F18" s="100" t="s">
        <v>100</v>
      </c>
      <c r="G18" s="7" t="s">
        <v>12</v>
      </c>
      <c r="H18" s="18" t="str">
        <f>IF([1]Absolute!I10857="","-",IF(#REF!="","-",[1]Absolute!I10857))</f>
        <v>-</v>
      </c>
      <c r="I18" s="18" t="str">
        <f>IF([1]Absolute!J10857="","-",IF(#REF!="","-",[1]Absolute!J10857))</f>
        <v>-</v>
      </c>
      <c r="J18" s="20">
        <f>[1]Absolute!K10857</f>
        <v>9.9</v>
      </c>
      <c r="K18" s="20">
        <f>[1]Absolute!L10857</f>
        <v>10.8</v>
      </c>
      <c r="L18" s="2" t="str">
        <f>IF(K18&gt;K17,"↑",IF(K18=K17,"→","↓"))</f>
        <v>↓</v>
      </c>
    </row>
    <row r="19" spans="1:12" x14ac:dyDescent="0.2">
      <c r="A19" s="7" t="s">
        <v>16</v>
      </c>
      <c r="B19" t="str">
        <f>IF([1]Absolute!G10858="","-",[1]Absolute!G10858)</f>
        <v>-</v>
      </c>
      <c r="C19" s="2" t="s">
        <v>13</v>
      </c>
      <c r="D19" s="7" t="s">
        <v>12</v>
      </c>
      <c r="E19" s="100" t="s">
        <v>48</v>
      </c>
      <c r="F19" s="100" t="s">
        <v>49</v>
      </c>
      <c r="G19" s="7" t="s">
        <v>12</v>
      </c>
      <c r="H19" s="18" t="str">
        <f>IF([1]Absolute!I10858="","-",IF(#REF!="","-",[1]Absolute!I10858))</f>
        <v>-</v>
      </c>
      <c r="I19" s="18" t="str">
        <f>IF([1]Absolute!J10858="","-",IF(#REF!="","-",[1]Absolute!J10858))</f>
        <v>-</v>
      </c>
      <c r="J19" s="20">
        <f>[1]Absolute!K10858</f>
        <v>10.4</v>
      </c>
      <c r="K19" s="20">
        <f>[1]Absolute!L10858</f>
        <v>10.8</v>
      </c>
      <c r="L19" s="2" t="str">
        <f>IF(K19&gt;K18,"↑",IF(K19=K18,"→","↓"))</f>
        <v>→</v>
      </c>
    </row>
    <row r="20" spans="1:12" x14ac:dyDescent="0.2">
      <c r="K20" s="2"/>
      <c r="L20"/>
    </row>
    <row r="21" spans="1:12" x14ac:dyDescent="0.2">
      <c r="K21" s="2"/>
      <c r="L21"/>
    </row>
  </sheetData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0">
    <tabColor rgb="FFCCFFFF"/>
  </sheetPr>
  <dimension ref="A1:I21"/>
  <sheetViews>
    <sheetView workbookViewId="0">
      <selection activeCell="A22" sqref="A22:XFD57"/>
    </sheetView>
  </sheetViews>
  <sheetFormatPr defaultRowHeight="12.75" x14ac:dyDescent="0.2"/>
  <cols>
    <col min="1" max="1" width="15.7109375" customWidth="1"/>
    <col min="2" max="2" width="26.7109375" customWidth="1"/>
    <col min="4" max="4" width="14.28515625" customWidth="1"/>
    <col min="5" max="6" width="18.140625" customWidth="1"/>
    <col min="7" max="7" width="21.42578125" customWidth="1"/>
    <col min="8" max="8" width="23.5703125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123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t="str">
        <f>UNIMOT!A4</f>
        <v>Łukasz Prokopiuk</v>
      </c>
      <c r="B4" t="s">
        <v>74</v>
      </c>
      <c r="C4" s="2" t="s">
        <v>13</v>
      </c>
      <c r="D4" s="7" t="s">
        <v>12</v>
      </c>
      <c r="E4" s="7" t="s">
        <v>18</v>
      </c>
      <c r="F4" t="s">
        <v>19</v>
      </c>
      <c r="G4" s="7" t="s">
        <v>124</v>
      </c>
      <c r="H4" s="20">
        <f>UNIMOT!J4</f>
        <v>36.51</v>
      </c>
      <c r="I4" s="18">
        <f>IF(B4="-","-",[1]Relative!J10838)</f>
        <v>0</v>
      </c>
    </row>
    <row r="5" spans="1:9" x14ac:dyDescent="0.2">
      <c r="A5" t="str">
        <f>UNIMOT!A5</f>
        <v>Łukasz Prokopiuk</v>
      </c>
      <c r="B5" t="str">
        <f>IF([1]Relative!H10839="","-",[1]Relative!H10839)</f>
        <v>-</v>
      </c>
      <c r="C5" s="2" t="s">
        <v>13</v>
      </c>
      <c r="D5" s="7" t="s">
        <v>12</v>
      </c>
      <c r="E5" s="100" t="s">
        <v>20</v>
      </c>
      <c r="F5" s="87" t="s">
        <v>21</v>
      </c>
      <c r="G5" s="7" t="s">
        <v>12</v>
      </c>
      <c r="H5" s="20">
        <f>UNIMOT!J5</f>
        <v>31.1</v>
      </c>
      <c r="I5" s="18" t="str">
        <f>IF(B5="-","-",[1]Relative!J10839)</f>
        <v>-</v>
      </c>
    </row>
    <row r="6" spans="1:9" x14ac:dyDescent="0.2">
      <c r="A6" t="str">
        <f>UNIMOT!A6</f>
        <v>Łukasz Prokopiuk</v>
      </c>
      <c r="B6" t="str">
        <f>IF([1]Relative!H10840="","-",[1]Relative!H10840)</f>
        <v>-</v>
      </c>
      <c r="C6" s="2" t="s">
        <v>13</v>
      </c>
      <c r="D6" s="7" t="s">
        <v>12</v>
      </c>
      <c r="E6" s="100" t="s">
        <v>125</v>
      </c>
      <c r="F6" s="87" t="s">
        <v>126</v>
      </c>
      <c r="G6" s="7" t="s">
        <v>12</v>
      </c>
      <c r="H6" s="20">
        <f>UNIMOT!J6</f>
        <v>26.95</v>
      </c>
      <c r="I6" s="18" t="str">
        <f>IF(B6="-","-",[1]Relative!J10840)</f>
        <v>-</v>
      </c>
    </row>
    <row r="7" spans="1:9" x14ac:dyDescent="0.2">
      <c r="A7" t="str">
        <f>UNIMOT!A7</f>
        <v>Łukasz Prokopiuk</v>
      </c>
      <c r="B7" t="str">
        <f>IF([1]Relative!H10841="","-",[1]Relative!H10841)</f>
        <v>-</v>
      </c>
      <c r="C7" s="2" t="s">
        <v>13</v>
      </c>
      <c r="D7" s="7" t="s">
        <v>12</v>
      </c>
      <c r="E7" s="100" t="s">
        <v>24</v>
      </c>
      <c r="F7" s="87" t="s">
        <v>25</v>
      </c>
      <c r="G7" s="7" t="s">
        <v>12</v>
      </c>
      <c r="H7" s="20">
        <f>UNIMOT!J7</f>
        <v>26.3</v>
      </c>
      <c r="I7" s="18" t="str">
        <f>IF(B7="-","-",[1]Relative!J10841)</f>
        <v>-</v>
      </c>
    </row>
    <row r="8" spans="1:9" x14ac:dyDescent="0.2">
      <c r="A8" t="str">
        <f>UNIMOT!A8</f>
        <v>Łukasz Prokopiuk</v>
      </c>
      <c r="B8" t="str">
        <f>IF([1]Relative!H10842="","-",[1]Relative!H10842)</f>
        <v>-</v>
      </c>
      <c r="C8" s="2" t="s">
        <v>13</v>
      </c>
      <c r="D8" s="7" t="s">
        <v>12</v>
      </c>
      <c r="E8" s="100" t="s">
        <v>17</v>
      </c>
      <c r="F8" s="87" t="s">
        <v>26</v>
      </c>
      <c r="G8" s="7" t="s">
        <v>12</v>
      </c>
      <c r="H8" s="20">
        <f>UNIMOT!J8</f>
        <v>22.28</v>
      </c>
      <c r="I8" s="18" t="str">
        <f>IF(B8="-","-",[1]Relative!J10842)</f>
        <v>-</v>
      </c>
    </row>
    <row r="9" spans="1:9" x14ac:dyDescent="0.2">
      <c r="A9" t="str">
        <f>UNIMOT!A9</f>
        <v>Łukasz Prokopiuk</v>
      </c>
      <c r="B9" t="str">
        <f>IF([1]Relative!H10843="","-",[1]Relative!H10843)</f>
        <v>-</v>
      </c>
      <c r="C9" s="2" t="s">
        <v>13</v>
      </c>
      <c r="D9" s="7" t="s">
        <v>12</v>
      </c>
      <c r="E9" s="100" t="s">
        <v>28</v>
      </c>
      <c r="F9" s="100" t="s">
        <v>29</v>
      </c>
      <c r="G9" s="7" t="s">
        <v>12</v>
      </c>
      <c r="H9" s="20">
        <f>UNIMOT!J9</f>
        <v>23.9</v>
      </c>
      <c r="I9" s="18" t="str">
        <f>IF(B9="-","-",[1]Relative!J10843)</f>
        <v>-</v>
      </c>
    </row>
    <row r="10" spans="1:9" x14ac:dyDescent="0.2">
      <c r="A10" t="str">
        <f>UNIMOT!A10</f>
        <v>Łukasz Prokopiuk</v>
      </c>
      <c r="B10" t="str">
        <f>IF([1]Relative!H10844="","-",[1]Relative!H10844)</f>
        <v>Underweight</v>
      </c>
      <c r="C10" s="2" t="s">
        <v>14</v>
      </c>
      <c r="D10" s="7" t="s">
        <v>124</v>
      </c>
      <c r="E10" s="100" t="s">
        <v>12</v>
      </c>
      <c r="F10" s="100" t="s">
        <v>111</v>
      </c>
      <c r="G10" s="7" t="s">
        <v>127</v>
      </c>
      <c r="H10" s="20">
        <f>UNIMOT!J10</f>
        <v>25.7</v>
      </c>
      <c r="I10" s="18">
        <f>IF(B10="-","-",[1]Relative!J10844)</f>
        <v>-0.47639941747225867</v>
      </c>
    </row>
    <row r="11" spans="1:9" x14ac:dyDescent="0.2">
      <c r="A11" t="str">
        <f>UNIMOT!A11</f>
        <v>Łukasz Prokopiuk</v>
      </c>
      <c r="B11" t="str">
        <f>IF([1]Relative!H10845="","-",[1]Relative!H10845)</f>
        <v>-</v>
      </c>
      <c r="C11" s="2" t="s">
        <v>13</v>
      </c>
      <c r="D11" s="7" t="s">
        <v>12</v>
      </c>
      <c r="E11" s="100" t="s">
        <v>32</v>
      </c>
      <c r="F11" s="100" t="s">
        <v>33</v>
      </c>
      <c r="G11" s="7" t="s">
        <v>12</v>
      </c>
      <c r="H11" s="20">
        <f>UNIMOT!J11</f>
        <v>21</v>
      </c>
      <c r="I11" s="18" t="str">
        <f>IF(B11="-","-",[1]Relative!J10845)</f>
        <v>-</v>
      </c>
    </row>
    <row r="12" spans="1:9" x14ac:dyDescent="0.2">
      <c r="A12" t="str">
        <f>UNIMOT!A12</f>
        <v>Łukasz Prokopiuk</v>
      </c>
      <c r="B12" t="str">
        <f>IF([1]Relative!H10846="","-",[1]Relative!H10846)</f>
        <v>-</v>
      </c>
      <c r="C12" s="2" t="s">
        <v>13</v>
      </c>
      <c r="D12" s="7" t="s">
        <v>12</v>
      </c>
      <c r="E12" s="100" t="s">
        <v>34</v>
      </c>
      <c r="F12" s="100" t="s">
        <v>35</v>
      </c>
      <c r="G12" s="7" t="s">
        <v>12</v>
      </c>
      <c r="H12" s="20">
        <f>UNIMOT!J12</f>
        <v>18.5</v>
      </c>
      <c r="I12" s="18" t="str">
        <f>IF(B12="-","-",[1]Relative!J10846)</f>
        <v>-</v>
      </c>
    </row>
    <row r="13" spans="1:9" x14ac:dyDescent="0.2">
      <c r="A13" t="str">
        <f>UNIMOT!A13</f>
        <v>Łukasz Prokopiuk</v>
      </c>
      <c r="B13" t="str">
        <f>IF([1]Relative!H10847="","-",[1]Relative!H10847)</f>
        <v>-</v>
      </c>
      <c r="C13" s="2" t="s">
        <v>13</v>
      </c>
      <c r="D13" s="7" t="s">
        <v>12</v>
      </c>
      <c r="E13" s="100" t="s">
        <v>36</v>
      </c>
      <c r="F13" s="100" t="s">
        <v>37</v>
      </c>
      <c r="G13" s="7" t="s">
        <v>12</v>
      </c>
      <c r="H13" s="20">
        <f>UNIMOT!J13</f>
        <v>20.7</v>
      </c>
      <c r="I13" s="18" t="str">
        <f>IF(B13="-","-",[1]Relative!J10847)</f>
        <v>-</v>
      </c>
    </row>
    <row r="14" spans="1:9" x14ac:dyDescent="0.2">
      <c r="A14" t="str">
        <f>UNIMOT!A14</f>
        <v>Łukasz Prokopiuk</v>
      </c>
      <c r="B14" t="str">
        <f>IF([1]Relative!H10848="","-",[1]Relative!H10848)</f>
        <v>-</v>
      </c>
      <c r="C14" s="2" t="s">
        <v>13</v>
      </c>
      <c r="D14" s="7" t="s">
        <v>12</v>
      </c>
      <c r="E14" s="100" t="s">
        <v>36</v>
      </c>
      <c r="F14" s="100" t="s">
        <v>37</v>
      </c>
      <c r="G14" s="7" t="s">
        <v>12</v>
      </c>
      <c r="H14" s="20">
        <f>UNIMOT!J14</f>
        <v>19.600000000000001</v>
      </c>
      <c r="I14" s="18" t="str">
        <f>IF(B14="-","-",[1]Relative!J10848)</f>
        <v>-</v>
      </c>
    </row>
    <row r="15" spans="1:9" x14ac:dyDescent="0.2">
      <c r="A15" t="str">
        <f>UNIMOT!A15</f>
        <v>Łukasz Prokopiuk</v>
      </c>
      <c r="B15" t="str">
        <f>IF([1]Relative!H10849="","-",[1]Relative!H10849)</f>
        <v>-</v>
      </c>
      <c r="C15" s="2" t="s">
        <v>13</v>
      </c>
      <c r="D15" s="7" t="s">
        <v>12</v>
      </c>
      <c r="E15" s="100" t="s">
        <v>42</v>
      </c>
      <c r="F15" s="100" t="s">
        <v>43</v>
      </c>
      <c r="G15" s="7" t="s">
        <v>12</v>
      </c>
      <c r="H15" s="20">
        <f>UNIMOT!J15</f>
        <v>14.75</v>
      </c>
      <c r="I15" s="18" t="str">
        <f>IF(B15="-","-",[1]Relative!J10849)</f>
        <v>-</v>
      </c>
    </row>
    <row r="16" spans="1:9" x14ac:dyDescent="0.2">
      <c r="A16" t="str">
        <f>UNIMOT!A16</f>
        <v>Łukasz Prokopiuk</v>
      </c>
      <c r="B16" t="str">
        <f>IF([1]Relative!H10850="","-",[1]Relative!H10850)</f>
        <v>-</v>
      </c>
      <c r="C16" s="2" t="s">
        <v>13</v>
      </c>
      <c r="D16" s="7" t="s">
        <v>12</v>
      </c>
      <c r="E16" s="100" t="s">
        <v>128</v>
      </c>
      <c r="F16" s="100" t="s">
        <v>129</v>
      </c>
      <c r="G16" s="7" t="s">
        <v>12</v>
      </c>
      <c r="H16" s="20">
        <f>UNIMOT!J16</f>
        <v>13.7</v>
      </c>
      <c r="I16" s="18" t="str">
        <f>IF(B16="-","-",[1]Relative!J10850)</f>
        <v>-</v>
      </c>
    </row>
    <row r="17" spans="1:9" x14ac:dyDescent="0.2">
      <c r="A17" t="str">
        <f>UNIMOT!A17</f>
        <v>Łukasz Prokopiuk</v>
      </c>
      <c r="B17" t="str">
        <f>IF([1]Relative!H10851="","-",[1]Relative!H10851)</f>
        <v>-</v>
      </c>
      <c r="C17" s="2" t="s">
        <v>13</v>
      </c>
      <c r="D17" s="7" t="s">
        <v>12</v>
      </c>
      <c r="E17" s="87">
        <v>43297</v>
      </c>
      <c r="F17" s="87">
        <v>43298</v>
      </c>
      <c r="G17" s="7" t="s">
        <v>12</v>
      </c>
      <c r="H17" s="20">
        <f>UNIMOT!J17</f>
        <v>9.7799999999999994</v>
      </c>
      <c r="I17" s="18" t="str">
        <f>IF(B17="-","-",[1]Relative!J10851)</f>
        <v>-</v>
      </c>
    </row>
    <row r="18" spans="1:9" x14ac:dyDescent="0.2">
      <c r="A18" t="str">
        <f>UNIMOT!A18</f>
        <v>Łukasz Prokopiuk</v>
      </c>
      <c r="B18" t="str">
        <f>IF([1]Relative!H10852="","-",[1]Relative!H10852)</f>
        <v>-</v>
      </c>
      <c r="C18" s="2" t="s">
        <v>13</v>
      </c>
      <c r="D18" s="7" t="s">
        <v>12</v>
      </c>
      <c r="E18" s="100" t="s">
        <v>99</v>
      </c>
      <c r="F18" s="100" t="s">
        <v>100</v>
      </c>
      <c r="G18" s="7" t="s">
        <v>12</v>
      </c>
      <c r="H18" s="20">
        <f>UNIMOT!J18</f>
        <v>9.9</v>
      </c>
      <c r="I18" s="18" t="str">
        <f>IF(B18="-","-",[1]Relative!J10852)</f>
        <v>-</v>
      </c>
    </row>
    <row r="19" spans="1:9" x14ac:dyDescent="0.2">
      <c r="A19" t="str">
        <f>UNIMOT!A19</f>
        <v>Łukasz Prokopiuk</v>
      </c>
      <c r="B19" t="str">
        <f>IF([1]Relative!H10853="","-",[1]Relative!H10853)</f>
        <v>-</v>
      </c>
      <c r="C19" s="2" t="s">
        <v>13</v>
      </c>
      <c r="D19" s="7" t="s">
        <v>12</v>
      </c>
      <c r="E19" s="100" t="s">
        <v>48</v>
      </c>
      <c r="F19" s="100" t="s">
        <v>49</v>
      </c>
      <c r="G19" s="7" t="s">
        <v>12</v>
      </c>
      <c r="H19" s="20">
        <f>UNIMOT!J19</f>
        <v>10.4</v>
      </c>
      <c r="I19" s="18" t="str">
        <f>IF(B19="-","-",[1]Relative!J10853)</f>
        <v>-</v>
      </c>
    </row>
    <row r="20" spans="1:9" x14ac:dyDescent="0.2">
      <c r="D20" s="17"/>
      <c r="E20" s="7"/>
      <c r="F20" s="7"/>
      <c r="G20" s="7"/>
      <c r="H20" s="19"/>
      <c r="I20" s="18"/>
    </row>
    <row r="21" spans="1:9" x14ac:dyDescent="0.2">
      <c r="D21" s="17"/>
      <c r="E21" s="7"/>
      <c r="F21" s="7"/>
      <c r="G21" s="7"/>
      <c r="H21" s="19"/>
      <c r="I21" s="18"/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4">
    <tabColor rgb="FFCCFFFF"/>
  </sheetPr>
  <dimension ref="A1:O7"/>
  <sheetViews>
    <sheetView workbookViewId="0">
      <selection activeCell="B23" sqref="B23"/>
    </sheetView>
  </sheetViews>
  <sheetFormatPr defaultRowHeight="12.75" x14ac:dyDescent="0.2"/>
  <cols>
    <col min="1" max="1" width="38.7109375" bestFit="1" customWidth="1"/>
    <col min="4" max="4" width="11.5703125" bestFit="1" customWidth="1"/>
    <col min="5" max="5" width="15.7109375" bestFit="1" customWidth="1"/>
    <col min="6" max="6" width="16" bestFit="1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3.85546875" customWidth="1"/>
  </cols>
  <sheetData>
    <row r="1" spans="1:15" x14ac:dyDescent="0.2">
      <c r="A1" s="1" t="s">
        <v>0</v>
      </c>
      <c r="B1" s="1"/>
      <c r="D1" s="2"/>
      <c r="E1" s="2"/>
      <c r="F1" s="2"/>
      <c r="G1" s="2"/>
      <c r="H1" s="2"/>
      <c r="I1" s="2"/>
      <c r="L1" s="2"/>
    </row>
    <row r="2" spans="1:15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5" x14ac:dyDescent="0.2">
      <c r="A3" s="5" t="s">
        <v>131</v>
      </c>
      <c r="B3" s="5"/>
      <c r="C3" s="5"/>
      <c r="D3" s="6"/>
      <c r="E3" s="6"/>
      <c r="F3" s="6"/>
      <c r="G3" s="6"/>
      <c r="H3" s="6"/>
      <c r="I3" s="6"/>
      <c r="J3" s="5"/>
      <c r="K3" s="5"/>
      <c r="L3" s="79"/>
    </row>
    <row r="4" spans="1:15" x14ac:dyDescent="0.2">
      <c r="A4" s="7" t="s">
        <v>16</v>
      </c>
      <c r="B4" t="str">
        <f>IF([1]Absolute!G10991="","-",[1]Absolute!G10991)</f>
        <v>Buy</v>
      </c>
      <c r="C4" t="s">
        <v>12</v>
      </c>
      <c r="D4" s="100">
        <v>43233</v>
      </c>
      <c r="E4" t="s">
        <v>12</v>
      </c>
      <c r="F4" s="100">
        <v>43234</v>
      </c>
      <c r="G4" s="7" t="s">
        <v>132</v>
      </c>
      <c r="H4" s="18" t="str">
        <f>IF([1]Absolute!I10991="","-",IF($B8="","-",[1]Absolute!I10991))</f>
        <v>-</v>
      </c>
      <c r="I4" s="18" t="str">
        <f>IF([1]Absolute!J10991="","-",IF($B8="","-",[1]Absolute!J10991))</f>
        <v>-</v>
      </c>
      <c r="J4" s="20">
        <f>[1]Absolute!K10991</f>
        <v>103.5</v>
      </c>
      <c r="K4" s="20">
        <f>[1]Absolute!L10991</f>
        <v>145</v>
      </c>
      <c r="L4" s="2" t="s">
        <v>12</v>
      </c>
      <c r="O4" s="2"/>
    </row>
    <row r="5" spans="1:15" x14ac:dyDescent="0.2">
      <c r="A5" s="7" t="s">
        <v>16</v>
      </c>
      <c r="B5" t="str">
        <f>IF([1]Absolute!G10992="","-",[1]Absolute!G10992)</f>
        <v>-</v>
      </c>
      <c r="C5" t="s">
        <v>13</v>
      </c>
      <c r="D5" s="100" t="s">
        <v>12</v>
      </c>
      <c r="E5" t="s">
        <v>42</v>
      </c>
      <c r="F5" s="100" t="s">
        <v>43</v>
      </c>
      <c r="G5" s="7" t="s">
        <v>12</v>
      </c>
      <c r="H5" s="18" t="str">
        <f>IF([1]Absolute!I10992="","-",IF($B9="","-",[1]Absolute!I10992))</f>
        <v>-</v>
      </c>
      <c r="I5" s="18" t="str">
        <f>IF([1]Absolute!J10992="","-",IF($B9="","-",[1]Absolute!J10992))</f>
        <v>-</v>
      </c>
      <c r="J5" s="20">
        <f>[1]Absolute!K10992</f>
        <v>110</v>
      </c>
      <c r="K5" s="20">
        <f>[1]Absolute!L10992</f>
        <v>145</v>
      </c>
      <c r="L5" s="2" t="s">
        <v>12</v>
      </c>
      <c r="O5" s="2"/>
    </row>
    <row r="6" spans="1:15" x14ac:dyDescent="0.2">
      <c r="A6" s="7" t="s">
        <v>16</v>
      </c>
      <c r="B6" t="str">
        <f>IF([1]Absolute!G10993="","-",[1]Absolute!G10993)</f>
        <v>-</v>
      </c>
      <c r="C6" t="s">
        <v>13</v>
      </c>
      <c r="D6" s="100" t="s">
        <v>12</v>
      </c>
      <c r="E6" t="s">
        <v>59</v>
      </c>
      <c r="F6" s="100" t="s">
        <v>60</v>
      </c>
      <c r="G6" s="7" t="s">
        <v>12</v>
      </c>
      <c r="H6" s="18" t="str">
        <f>IF([1]Absolute!I10993="","-",IF(#REF!="","-",[1]Absolute!I10993))</f>
        <v>-</v>
      </c>
      <c r="I6" s="18" t="str">
        <f>IF([1]Absolute!J10993="","-",IF(#REF!="","-",[1]Absolute!J10993))</f>
        <v>-</v>
      </c>
      <c r="J6" s="20">
        <f>[1]Absolute!K10993</f>
        <v>102</v>
      </c>
      <c r="K6" s="20">
        <f>[1]Absolute!L10993</f>
        <v>145</v>
      </c>
      <c r="L6" s="2" t="s">
        <v>12</v>
      </c>
      <c r="O6" s="2"/>
    </row>
    <row r="7" spans="1:15" x14ac:dyDescent="0.2">
      <c r="A7" s="7" t="s">
        <v>16</v>
      </c>
      <c r="B7" t="str">
        <f>IF([1]Absolute!G10994="","-",[1]Absolute!G10994)</f>
        <v>-</v>
      </c>
      <c r="C7" t="s">
        <v>13</v>
      </c>
      <c r="D7" s="100" t="s">
        <v>12</v>
      </c>
      <c r="E7" t="s">
        <v>48</v>
      </c>
      <c r="F7" s="100" t="s">
        <v>49</v>
      </c>
      <c r="G7" s="7" t="s">
        <v>12</v>
      </c>
      <c r="H7" s="18" t="str">
        <f>IF([1]Absolute!I10994="","-",IF(#REF!="","-",[1]Absolute!I10994))</f>
        <v>-</v>
      </c>
      <c r="I7" s="18" t="str">
        <f>IF([1]Absolute!J10994="","-",IF(#REF!="","-",[1]Absolute!J10994))</f>
        <v>-</v>
      </c>
      <c r="J7" s="20">
        <f>[1]Absolute!K10994</f>
        <v>99</v>
      </c>
      <c r="K7" s="20">
        <f>[1]Absolute!L10994</f>
        <v>145</v>
      </c>
      <c r="L7" s="2" t="s">
        <v>12</v>
      </c>
      <c r="O7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5">
    <tabColor rgb="FFCCFFFF"/>
  </sheetPr>
  <dimension ref="A1:I7"/>
  <sheetViews>
    <sheetView workbookViewId="0">
      <selection activeCell="A10" sqref="A10:XFD57"/>
    </sheetView>
  </sheetViews>
  <sheetFormatPr defaultRowHeight="12.75" x14ac:dyDescent="0.2"/>
  <cols>
    <col min="1" max="1" width="37.85546875" bestFit="1" customWidth="1"/>
    <col min="2" max="2" width="25.5703125" bestFit="1" customWidth="1"/>
    <col min="4" max="4" width="11.5703125" bestFit="1" customWidth="1"/>
    <col min="5" max="5" width="15.7109375" bestFit="1" customWidth="1"/>
    <col min="6" max="6" width="16" bestFit="1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131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t="s">
        <v>16</v>
      </c>
      <c r="B4" t="str">
        <f>IF([1]Relative!H10986="","-",[1]Relative!H10986)</f>
        <v>Overweight</v>
      </c>
      <c r="C4" t="s">
        <v>12</v>
      </c>
      <c r="D4" s="100">
        <v>43233</v>
      </c>
      <c r="E4" t="s">
        <v>12</v>
      </c>
      <c r="F4" s="87">
        <v>43234</v>
      </c>
      <c r="G4" s="7" t="s">
        <v>132</v>
      </c>
      <c r="H4" s="20">
        <f>PCCRokita!J4</f>
        <v>103.5</v>
      </c>
      <c r="I4" s="18">
        <f>IF(B4="-","-",[1]Relative!J10986)</f>
        <v>-2.2577827467297529E-2</v>
      </c>
    </row>
    <row r="5" spans="1:9" x14ac:dyDescent="0.2">
      <c r="A5" t="s">
        <v>16</v>
      </c>
      <c r="B5" t="str">
        <f>IF([1]Relative!H10987="","-",[1]Relative!H10987)</f>
        <v>-</v>
      </c>
      <c r="C5" t="s">
        <v>13</v>
      </c>
      <c r="D5" s="100" t="s">
        <v>12</v>
      </c>
      <c r="E5" t="s">
        <v>42</v>
      </c>
      <c r="F5" s="87" t="s">
        <v>43</v>
      </c>
      <c r="G5" s="7" t="s">
        <v>12</v>
      </c>
      <c r="H5" s="20">
        <f>PCCRokita!J5</f>
        <v>110</v>
      </c>
      <c r="I5" s="18" t="str">
        <f>IF(B5="-","-",[1]Relative!J10987)</f>
        <v>-</v>
      </c>
    </row>
    <row r="6" spans="1:9" x14ac:dyDescent="0.2">
      <c r="A6" t="s">
        <v>16</v>
      </c>
      <c r="B6" t="str">
        <f>IF([1]Relative!H10988="","-",[1]Relative!H10988)</f>
        <v>-</v>
      </c>
      <c r="C6" t="s">
        <v>13</v>
      </c>
      <c r="D6" s="100" t="s">
        <v>12</v>
      </c>
      <c r="E6" t="s">
        <v>59</v>
      </c>
      <c r="F6" s="87" t="s">
        <v>60</v>
      </c>
      <c r="G6" s="7" t="s">
        <v>12</v>
      </c>
      <c r="H6" s="20">
        <f>PCCRokita!J6</f>
        <v>102</v>
      </c>
      <c r="I6" s="18" t="str">
        <f>IF(B6="-","-",[1]Relative!J10988)</f>
        <v>-</v>
      </c>
    </row>
    <row r="7" spans="1:9" x14ac:dyDescent="0.2">
      <c r="A7" t="s">
        <v>16</v>
      </c>
      <c r="B7" t="str">
        <f>IF([1]Relative!H10989="","-",[1]Relative!H10989)</f>
        <v>-</v>
      </c>
      <c r="C7" t="s">
        <v>13</v>
      </c>
      <c r="D7" s="100" t="s">
        <v>12</v>
      </c>
      <c r="E7" t="s">
        <v>48</v>
      </c>
      <c r="F7" s="87" t="s">
        <v>49</v>
      </c>
      <c r="G7" s="7" t="s">
        <v>12</v>
      </c>
      <c r="H7" s="20">
        <f>PCCRokita!J7</f>
        <v>99</v>
      </c>
      <c r="I7" s="18" t="str">
        <f>IF(B7="-","-",[1]Relative!J10989)</f>
        <v>-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6">
    <tabColor rgb="FFCCFFFF"/>
  </sheetPr>
  <dimension ref="A1:L22"/>
  <sheetViews>
    <sheetView workbookViewId="0"/>
  </sheetViews>
  <sheetFormatPr defaultRowHeight="12.75" x14ac:dyDescent="0.2"/>
  <cols>
    <col min="1" max="1" width="15.7109375" style="32" customWidth="1"/>
    <col min="2" max="2" width="17.28515625" style="32" bestFit="1" customWidth="1"/>
    <col min="3" max="3" width="9.140625" style="32"/>
    <col min="4" max="4" width="10.140625" style="32" bestFit="1" customWidth="1"/>
    <col min="5" max="5" width="15.7109375" style="32" bestFit="1" customWidth="1"/>
    <col min="6" max="6" width="15.7109375" style="32" customWidth="1"/>
    <col min="7" max="7" width="22" style="32" bestFit="1" customWidth="1"/>
    <col min="8" max="8" width="9.140625" style="32"/>
    <col min="9" max="9" width="20.85546875" style="32" bestFit="1" customWidth="1"/>
    <col min="10" max="10" width="23.5703125" style="32" bestFit="1" customWidth="1"/>
    <col min="11" max="11" width="15.5703125" style="32" bestFit="1" customWidth="1"/>
    <col min="12" max="12" width="9.140625" style="34"/>
    <col min="13" max="16384" width="9.140625" style="32"/>
  </cols>
  <sheetData>
    <row r="1" spans="1:12" x14ac:dyDescent="0.2">
      <c r="A1" s="31" t="s">
        <v>0</v>
      </c>
      <c r="B1" s="31"/>
      <c r="D1" s="33"/>
      <c r="E1" s="33"/>
      <c r="F1" s="33"/>
      <c r="G1" s="33"/>
      <c r="H1" s="33"/>
      <c r="I1" s="33"/>
    </row>
    <row r="2" spans="1:12" x14ac:dyDescent="0.2">
      <c r="A2" s="35" t="s">
        <v>1</v>
      </c>
      <c r="B2" s="35" t="s">
        <v>2</v>
      </c>
      <c r="C2" s="35"/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5" t="s">
        <v>9</v>
      </c>
      <c r="K2" s="35" t="s">
        <v>10</v>
      </c>
      <c r="L2" s="37"/>
    </row>
    <row r="3" spans="1:12" x14ac:dyDescent="0.2">
      <c r="A3" s="38" t="s">
        <v>55</v>
      </c>
      <c r="B3" s="38"/>
      <c r="C3" s="38"/>
      <c r="D3" s="39"/>
      <c r="E3" s="39"/>
      <c r="F3" s="39"/>
      <c r="G3" s="39"/>
      <c r="H3" s="39"/>
      <c r="I3" s="39"/>
      <c r="J3" s="38"/>
      <c r="K3" s="38"/>
      <c r="L3" s="40"/>
    </row>
    <row r="4" spans="1:12" ht="12" customHeight="1" x14ac:dyDescent="0.2">
      <c r="A4" s="44" t="s">
        <v>16</v>
      </c>
      <c r="B4" s="44" t="s">
        <v>61</v>
      </c>
      <c r="C4" s="11" t="s">
        <v>13</v>
      </c>
      <c r="D4" s="45" t="s">
        <v>12</v>
      </c>
      <c r="E4" s="45" t="s">
        <v>18</v>
      </c>
      <c r="F4" s="45" t="s">
        <v>19</v>
      </c>
      <c r="G4" s="12" t="s">
        <v>17</v>
      </c>
      <c r="H4" s="10" t="str">
        <f>IF([1]Absolute!I10626="","-",IF($B5="","-",[1]Absolute!I10626))</f>
        <v>-</v>
      </c>
      <c r="I4" s="46" t="str">
        <f>IF([1]Absolute!J10626="","-",IF($B5="","-",[1]Absolute!J10626))</f>
        <v>-</v>
      </c>
      <c r="J4" s="13">
        <f>[1]Absolute!K10626</f>
        <v>181.5</v>
      </c>
      <c r="K4" s="14">
        <f>[1]Absolute!L10626</f>
        <v>213</v>
      </c>
      <c r="L4" s="43" t="s">
        <v>13</v>
      </c>
    </row>
    <row r="5" spans="1:12" ht="12" customHeight="1" x14ac:dyDescent="0.2">
      <c r="A5" s="44" t="s">
        <v>16</v>
      </c>
      <c r="B5" s="44" t="str">
        <f>IF([1]Absolute!G10627="","-",[1]Absolute!G10627)</f>
        <v>-</v>
      </c>
      <c r="C5" s="11" t="s">
        <v>13</v>
      </c>
      <c r="D5" s="45" t="s">
        <v>12</v>
      </c>
      <c r="E5" s="45" t="s">
        <v>20</v>
      </c>
      <c r="F5" s="45" t="s">
        <v>21</v>
      </c>
      <c r="G5" s="12" t="s">
        <v>12</v>
      </c>
      <c r="H5" s="10" t="str">
        <f>IF([1]Absolute!I10627="","-",IF($B6="","-",[1]Absolute!I10627))</f>
        <v>-</v>
      </c>
      <c r="I5" s="46" t="str">
        <f>IF([1]Absolute!J10627="","-",IF($B6="","-",[1]Absolute!J10627))</f>
        <v>-</v>
      </c>
      <c r="J5" s="13">
        <f>[1]Absolute!K10627</f>
        <v>183</v>
      </c>
      <c r="K5" s="14">
        <f>[1]Absolute!L10627</f>
        <v>213</v>
      </c>
      <c r="L5" s="43" t="str">
        <f t="shared" ref="L5:L20" si="0">IF(K5&gt;K4,"↑",IF(K5=K4,"→","↓"))</f>
        <v>→</v>
      </c>
    </row>
    <row r="6" spans="1:12" ht="12" customHeight="1" x14ac:dyDescent="0.2">
      <c r="A6" s="44" t="s">
        <v>16</v>
      </c>
      <c r="B6" s="44" t="str">
        <f>IF([1]Absolute!G10628="","-",[1]Absolute!G10628)</f>
        <v>-</v>
      </c>
      <c r="C6" s="11" t="s">
        <v>13</v>
      </c>
      <c r="D6" s="45" t="s">
        <v>12</v>
      </c>
      <c r="E6" s="45" t="s">
        <v>22</v>
      </c>
      <c r="F6" s="45" t="s">
        <v>23</v>
      </c>
      <c r="G6" s="12" t="s">
        <v>12</v>
      </c>
      <c r="H6" s="10" t="str">
        <f>IF([1]Absolute!I10628="","-",IF($B7="","-",[1]Absolute!I10628))</f>
        <v>-</v>
      </c>
      <c r="I6" s="46" t="str">
        <f>IF([1]Absolute!J10628="","-",IF($B7="","-",[1]Absolute!J10628))</f>
        <v>-</v>
      </c>
      <c r="J6" s="13">
        <f>[1]Absolute!K10628</f>
        <v>184</v>
      </c>
      <c r="K6" s="14">
        <f>[1]Absolute!L10628</f>
        <v>215</v>
      </c>
      <c r="L6" s="43" t="str">
        <f t="shared" si="0"/>
        <v>↑</v>
      </c>
    </row>
    <row r="7" spans="1:12" ht="12" customHeight="1" x14ac:dyDescent="0.2">
      <c r="A7" s="44" t="s">
        <v>16</v>
      </c>
      <c r="B7" s="44" t="str">
        <f>IF([1]Absolute!G10629="","-",[1]Absolute!G10629)</f>
        <v>-</v>
      </c>
      <c r="C7" s="11" t="s">
        <v>13</v>
      </c>
      <c r="D7" s="45" t="s">
        <v>12</v>
      </c>
      <c r="E7" s="45" t="s">
        <v>24</v>
      </c>
      <c r="F7" s="45" t="s">
        <v>25</v>
      </c>
      <c r="G7" s="12" t="s">
        <v>12</v>
      </c>
      <c r="H7" s="10" t="str">
        <f>IF([1]Absolute!I10629="","-",IF($B8="","-",[1]Absolute!I10629))</f>
        <v>-</v>
      </c>
      <c r="I7" s="46" t="str">
        <f>IF([1]Absolute!J10629="","-",IF($B8="","-",[1]Absolute!J10629))</f>
        <v>-</v>
      </c>
      <c r="J7" s="13">
        <f>[1]Absolute!K10629</f>
        <v>178.4</v>
      </c>
      <c r="K7" s="14">
        <f>[1]Absolute!L10629</f>
        <v>215</v>
      </c>
      <c r="L7" s="43" t="str">
        <f t="shared" si="0"/>
        <v>→</v>
      </c>
    </row>
    <row r="8" spans="1:12" ht="12" customHeight="1" x14ac:dyDescent="0.2">
      <c r="A8" s="44" t="s">
        <v>16</v>
      </c>
      <c r="B8" s="44" t="str">
        <f>IF([1]Absolute!G10630="","-",[1]Absolute!G10630)</f>
        <v>Sell</v>
      </c>
      <c r="C8" s="11" t="s">
        <v>14</v>
      </c>
      <c r="D8" s="45" t="s">
        <v>17</v>
      </c>
      <c r="E8" s="45" t="s">
        <v>12</v>
      </c>
      <c r="F8" s="45" t="s">
        <v>26</v>
      </c>
      <c r="G8" s="12" t="s">
        <v>38</v>
      </c>
      <c r="H8" s="10">
        <f>IF([1]Absolute!I10630="","-",IF($B9="","-",[1]Absolute!I10630))</f>
        <v>-0.28844457512496324</v>
      </c>
      <c r="I8" s="46">
        <f>IF([1]Absolute!J10630="","-",IF($B9="","-",[1]Absolute!J10630))</f>
        <v>-0.25017025569449314</v>
      </c>
      <c r="J8" s="13">
        <f>[1]Absolute!K10630</f>
        <v>170.05</v>
      </c>
      <c r="K8" s="14">
        <f>[1]Absolute!L10630</f>
        <v>159.6</v>
      </c>
      <c r="L8" s="43" t="str">
        <f t="shared" si="0"/>
        <v>↓</v>
      </c>
    </row>
    <row r="9" spans="1:12" ht="12" customHeight="1" x14ac:dyDescent="0.2">
      <c r="A9" s="44" t="s">
        <v>16</v>
      </c>
      <c r="B9" s="44" t="str">
        <f>IF([1]Absolute!G10631="","-",[1]Absolute!G10631)</f>
        <v>-</v>
      </c>
      <c r="C9" s="11" t="s">
        <v>13</v>
      </c>
      <c r="D9" s="45" t="s">
        <v>12</v>
      </c>
      <c r="E9" s="45" t="s">
        <v>28</v>
      </c>
      <c r="F9" s="45" t="s">
        <v>29</v>
      </c>
      <c r="G9" s="12" t="s">
        <v>12</v>
      </c>
      <c r="H9" s="10" t="str">
        <f>IF([1]Absolute!I10631="","-",IF($B10="","-",[1]Absolute!I10631))</f>
        <v>-</v>
      </c>
      <c r="I9" s="46" t="str">
        <f>IF([1]Absolute!J10631="","-",IF($B10="","-",[1]Absolute!J10631))</f>
        <v>-</v>
      </c>
      <c r="J9" s="13">
        <f>[1]Absolute!K10631</f>
        <v>163</v>
      </c>
      <c r="K9" s="14">
        <f>[1]Absolute!L10631</f>
        <v>159.6</v>
      </c>
      <c r="L9" s="43" t="str">
        <f t="shared" si="0"/>
        <v>→</v>
      </c>
    </row>
    <row r="10" spans="1:12" ht="12" customHeight="1" x14ac:dyDescent="0.2">
      <c r="A10" s="44" t="s">
        <v>16</v>
      </c>
      <c r="B10" s="44" t="str">
        <f>IF([1]Absolute!G10632="","-",[1]Absolute!G10632)</f>
        <v>-</v>
      </c>
      <c r="C10" s="11" t="s">
        <v>13</v>
      </c>
      <c r="D10" s="45" t="s">
        <v>12</v>
      </c>
      <c r="E10" s="45" t="s">
        <v>30</v>
      </c>
      <c r="F10" s="45" t="s">
        <v>31</v>
      </c>
      <c r="G10" s="12" t="s">
        <v>12</v>
      </c>
      <c r="H10" s="10" t="str">
        <f>IF([1]Absolute!I10632="","-",IF($B11="","-",[1]Absolute!I10632))</f>
        <v>-</v>
      </c>
      <c r="I10" s="46" t="str">
        <f>IF([1]Absolute!J10632="","-",IF($B11="","-",[1]Absolute!J10632))</f>
        <v>-</v>
      </c>
      <c r="J10" s="13">
        <f>[1]Absolute!K10632</f>
        <v>163</v>
      </c>
      <c r="K10" s="14">
        <f>[1]Absolute!L10632</f>
        <v>159.6</v>
      </c>
      <c r="L10" s="43" t="str">
        <f t="shared" si="0"/>
        <v>→</v>
      </c>
    </row>
    <row r="11" spans="1:12" ht="12" customHeight="1" x14ac:dyDescent="0.2">
      <c r="A11" s="44" t="s">
        <v>16</v>
      </c>
      <c r="B11" s="44" t="str">
        <f>IF([1]Absolute!G10633="","-",[1]Absolute!G10633)</f>
        <v>-</v>
      </c>
      <c r="C11" s="11" t="s">
        <v>13</v>
      </c>
      <c r="D11" s="45" t="s">
        <v>12</v>
      </c>
      <c r="E11" s="45" t="s">
        <v>32</v>
      </c>
      <c r="F11" s="45" t="s">
        <v>33</v>
      </c>
      <c r="G11" s="12" t="s">
        <v>12</v>
      </c>
      <c r="H11" s="10" t="str">
        <f>IF([1]Absolute!I10633="","-",IF($B12="","-",[1]Absolute!I10633))</f>
        <v>-</v>
      </c>
      <c r="I11" s="46" t="str">
        <f>IF([1]Absolute!J10633="","-",IF($B12="","-",[1]Absolute!J10633))</f>
        <v>-</v>
      </c>
      <c r="J11" s="13">
        <f>[1]Absolute!K10633</f>
        <v>152.5</v>
      </c>
      <c r="K11" s="14">
        <f>[1]Absolute!L10633</f>
        <v>159.6</v>
      </c>
      <c r="L11" s="43" t="str">
        <f t="shared" si="0"/>
        <v>→</v>
      </c>
    </row>
    <row r="12" spans="1:12" ht="12" customHeight="1" x14ac:dyDescent="0.2">
      <c r="A12" s="44" t="s">
        <v>16</v>
      </c>
      <c r="B12" s="44" t="str">
        <f>IF([1]Absolute!G10634="","-",[1]Absolute!G10634)</f>
        <v>-</v>
      </c>
      <c r="C12" s="11" t="s">
        <v>13</v>
      </c>
      <c r="D12" s="45" t="s">
        <v>12</v>
      </c>
      <c r="E12" s="45" t="s">
        <v>34</v>
      </c>
      <c r="F12" s="45" t="s">
        <v>35</v>
      </c>
      <c r="G12" s="12" t="s">
        <v>12</v>
      </c>
      <c r="H12" s="10" t="str">
        <f>IF([1]Absolute!I10634="","-",IF($B13="","-",[1]Absolute!I10634))</f>
        <v>-</v>
      </c>
      <c r="I12" s="46" t="str">
        <f>IF([1]Absolute!J10634="","-",IF($B13="","-",[1]Absolute!J10634))</f>
        <v>-</v>
      </c>
      <c r="J12" s="13">
        <f>[1]Absolute!K10634</f>
        <v>150.5</v>
      </c>
      <c r="K12" s="14">
        <f>[1]Absolute!L10634</f>
        <v>159.6</v>
      </c>
      <c r="L12" s="43" t="str">
        <f t="shared" si="0"/>
        <v>→</v>
      </c>
    </row>
    <row r="13" spans="1:12" ht="12" customHeight="1" x14ac:dyDescent="0.2">
      <c r="A13" s="44" t="s">
        <v>16</v>
      </c>
      <c r="B13" s="44" t="str">
        <f>IF([1]Absolute!G10635="","-",[1]Absolute!G10635)</f>
        <v>-</v>
      </c>
      <c r="C13" s="11" t="s">
        <v>13</v>
      </c>
      <c r="D13" s="45" t="s">
        <v>12</v>
      </c>
      <c r="E13" s="45" t="s">
        <v>36</v>
      </c>
      <c r="F13" s="45" t="s">
        <v>37</v>
      </c>
      <c r="G13" s="12" t="s">
        <v>12</v>
      </c>
      <c r="H13" s="10" t="str">
        <f>IF([1]Absolute!I10635="","-",IF($B14="","-",[1]Absolute!I10635))</f>
        <v>-</v>
      </c>
      <c r="I13" s="46" t="str">
        <f>IF([1]Absolute!J10635="","-",IF($B14="","-",[1]Absolute!J10635))</f>
        <v>-</v>
      </c>
      <c r="J13" s="13">
        <f>[1]Absolute!K10635</f>
        <v>130</v>
      </c>
      <c r="K13" s="14">
        <f>[1]Absolute!L10635</f>
        <v>159.6</v>
      </c>
      <c r="L13" s="43" t="str">
        <f t="shared" si="0"/>
        <v>→</v>
      </c>
    </row>
    <row r="14" spans="1:12" ht="12" customHeight="1" x14ac:dyDescent="0.2">
      <c r="A14" s="44" t="s">
        <v>16</v>
      </c>
      <c r="B14" s="44" t="str">
        <f>IF([1]Absolute!G10636="","-",[1]Absolute!G10636)</f>
        <v>Buy</v>
      </c>
      <c r="C14" s="11" t="s">
        <v>15</v>
      </c>
      <c r="D14" s="45" t="s">
        <v>38</v>
      </c>
      <c r="E14" s="45" t="s">
        <v>12</v>
      </c>
      <c r="F14" s="45" t="s">
        <v>39</v>
      </c>
      <c r="G14" s="12" t="s">
        <v>56</v>
      </c>
      <c r="H14" s="10">
        <f>IF([1]Absolute!I10636="","-",IF($B15="","-",[1]Absolute!I10636))</f>
        <v>-2.9256198347107465E-2</v>
      </c>
      <c r="I14" s="46">
        <f>IF([1]Absolute!J10636="","-",IF($B15="","-",[1]Absolute!J10636))</f>
        <v>-3.3185889222741349E-2</v>
      </c>
      <c r="J14" s="13">
        <f>[1]Absolute!K10636</f>
        <v>121</v>
      </c>
      <c r="K14" s="14">
        <f>[1]Absolute!L10636</f>
        <v>173</v>
      </c>
      <c r="L14" s="43" t="str">
        <f t="shared" si="0"/>
        <v>↑</v>
      </c>
    </row>
    <row r="15" spans="1:12" ht="12" customHeight="1" x14ac:dyDescent="0.2">
      <c r="A15" s="44" t="s">
        <v>16</v>
      </c>
      <c r="B15" s="44" t="str">
        <f>IF([1]Absolute!G10637="","-",[1]Absolute!G10637)</f>
        <v>-</v>
      </c>
      <c r="C15" s="11" t="s">
        <v>13</v>
      </c>
      <c r="D15" s="45" t="s">
        <v>12</v>
      </c>
      <c r="E15" s="45" t="s">
        <v>40</v>
      </c>
      <c r="F15" s="45" t="s">
        <v>41</v>
      </c>
      <c r="G15" s="12" t="s">
        <v>12</v>
      </c>
      <c r="H15" s="10" t="str">
        <f>IF([1]Absolute!I10637="","-",IF($B21="","-",[1]Absolute!I10637))</f>
        <v>-</v>
      </c>
      <c r="I15" s="46" t="str">
        <f>IF([1]Absolute!J10637="","-",IF($B21="","-",[1]Absolute!J10637))</f>
        <v>-</v>
      </c>
      <c r="J15" s="13">
        <f>[1]Absolute!K10637</f>
        <v>115.5</v>
      </c>
      <c r="K15" s="14">
        <f>[1]Absolute!L10637</f>
        <v>166</v>
      </c>
      <c r="L15" s="43" t="str">
        <f t="shared" si="0"/>
        <v>↓</v>
      </c>
    </row>
    <row r="16" spans="1:12" ht="12" customHeight="1" x14ac:dyDescent="0.2">
      <c r="A16" s="44" t="s">
        <v>16</v>
      </c>
      <c r="B16" s="44" t="str">
        <f>IF([1]Absolute!G10638="","-",[1]Absolute!G10638)</f>
        <v>-</v>
      </c>
      <c r="C16" s="11" t="s">
        <v>13</v>
      </c>
      <c r="D16" s="45" t="s">
        <v>12</v>
      </c>
      <c r="E16" s="45" t="s">
        <v>42</v>
      </c>
      <c r="F16" s="45" t="s">
        <v>43</v>
      </c>
      <c r="G16" s="12" t="s">
        <v>12</v>
      </c>
      <c r="H16" s="10" t="str">
        <f>IF([1]Absolute!I10638="","-",IF($B22="","-",[1]Absolute!I10638))</f>
        <v>-</v>
      </c>
      <c r="I16" s="46" t="str">
        <f>IF([1]Absolute!J10638="","-",IF($B22="","-",[1]Absolute!J10638))</f>
        <v>-</v>
      </c>
      <c r="J16" s="13">
        <f>[1]Absolute!K10638</f>
        <v>100</v>
      </c>
      <c r="K16" s="14">
        <f>[1]Absolute!L10638</f>
        <v>166</v>
      </c>
      <c r="L16" s="43" t="str">
        <f t="shared" si="0"/>
        <v>→</v>
      </c>
    </row>
    <row r="17" spans="1:12" ht="12" customHeight="1" x14ac:dyDescent="0.2">
      <c r="A17" s="44" t="s">
        <v>16</v>
      </c>
      <c r="B17" s="44" t="str">
        <f>IF([1]Absolute!G10639="","-",[1]Absolute!G10639)</f>
        <v>-</v>
      </c>
      <c r="C17" s="11" t="s">
        <v>13</v>
      </c>
      <c r="D17" s="45" t="s">
        <v>12</v>
      </c>
      <c r="E17" s="45" t="s">
        <v>57</v>
      </c>
      <c r="F17" s="45" t="s">
        <v>58</v>
      </c>
      <c r="G17" s="12" t="s">
        <v>12</v>
      </c>
      <c r="H17" s="10" t="str">
        <f>IF([1]Absolute!I10639="","-",IF(#REF!="","-",[1]Absolute!I10639))</f>
        <v>-</v>
      </c>
      <c r="I17" s="46" t="str">
        <f>IF([1]Absolute!J10639="","-",IF(#REF!="","-",[1]Absolute!J10639))</f>
        <v>-</v>
      </c>
      <c r="J17" s="13">
        <f>[1]Absolute!K10639</f>
        <v>113.5</v>
      </c>
      <c r="K17" s="14">
        <f>[1]Absolute!L10639</f>
        <v>161.5</v>
      </c>
      <c r="L17" s="43" t="str">
        <f t="shared" si="0"/>
        <v>↓</v>
      </c>
    </row>
    <row r="18" spans="1:12" ht="12" customHeight="1" x14ac:dyDescent="0.2">
      <c r="A18" s="44" t="s">
        <v>16</v>
      </c>
      <c r="B18" s="44" t="str">
        <f>IF([1]Absolute!G10640="","-",[1]Absolute!G10640)</f>
        <v>-</v>
      </c>
      <c r="C18" s="11" t="s">
        <v>13</v>
      </c>
      <c r="D18" s="32" t="s">
        <v>12</v>
      </c>
      <c r="E18" s="45" t="s">
        <v>27</v>
      </c>
      <c r="F18" s="45" t="s">
        <v>44</v>
      </c>
      <c r="G18" s="12" t="s">
        <v>12</v>
      </c>
      <c r="H18" s="10" t="str">
        <f>IF([1]Absolute!I10640="","-",IF(#REF!="","-",[1]Absolute!I10640))</f>
        <v>-</v>
      </c>
      <c r="I18" s="46" t="str">
        <f>IF([1]Absolute!J10640="","-",IF(#REF!="","-",[1]Absolute!J10640))</f>
        <v>-</v>
      </c>
      <c r="J18" s="13">
        <f>[1]Absolute!K10640</f>
        <v>104</v>
      </c>
      <c r="K18" s="14">
        <f>[1]Absolute!L10640</f>
        <v>160.5</v>
      </c>
      <c r="L18" s="43" t="str">
        <f t="shared" si="0"/>
        <v>↓</v>
      </c>
    </row>
    <row r="19" spans="1:12" ht="12" customHeight="1" x14ac:dyDescent="0.2">
      <c r="A19" s="44" t="s">
        <v>16</v>
      </c>
      <c r="B19" s="44" t="str">
        <f>IF([1]Absolute!G10641="","-",[1]Absolute!G10641)</f>
        <v>-</v>
      </c>
      <c r="C19" s="11" t="s">
        <v>13</v>
      </c>
      <c r="D19" s="32" t="s">
        <v>12</v>
      </c>
      <c r="E19" s="45" t="s">
        <v>59</v>
      </c>
      <c r="F19" s="45" t="s">
        <v>60</v>
      </c>
      <c r="G19" s="12" t="s">
        <v>12</v>
      </c>
      <c r="H19" s="10" t="str">
        <f>IF([1]Absolute!I10641="","-",IF(#REF!="","-",[1]Absolute!I10641))</f>
        <v>-</v>
      </c>
      <c r="I19" s="46" t="str">
        <f>IF([1]Absolute!J10641="","-",IF(#REF!="","-",[1]Absolute!J10641))</f>
        <v>-</v>
      </c>
      <c r="J19" s="13">
        <f>[1]Absolute!K10641</f>
        <v>102.5</v>
      </c>
      <c r="K19" s="14">
        <f>[1]Absolute!L10641</f>
        <v>160.5</v>
      </c>
      <c r="L19" s="43" t="str">
        <f t="shared" si="0"/>
        <v>→</v>
      </c>
    </row>
    <row r="20" spans="1:12" ht="12" customHeight="1" x14ac:dyDescent="0.2">
      <c r="A20" s="44" t="s">
        <v>16</v>
      </c>
      <c r="B20" s="44" t="str">
        <f>IF([1]Absolute!G10642="","-",[1]Absolute!G10642)</f>
        <v>-</v>
      </c>
      <c r="C20" s="11" t="s">
        <v>13</v>
      </c>
      <c r="D20" s="32" t="s">
        <v>12</v>
      </c>
      <c r="E20" s="45" t="s">
        <v>48</v>
      </c>
      <c r="F20" s="45" t="s">
        <v>49</v>
      </c>
      <c r="G20" s="12" t="s">
        <v>12</v>
      </c>
      <c r="H20" s="10" t="str">
        <f>IF([1]Absolute!I10642="","-",IF(#REF!="","-",[1]Absolute!I10642))</f>
        <v>-</v>
      </c>
      <c r="I20" s="46" t="str">
        <f>IF([1]Absolute!J10642="","-",IF(#REF!="","-",[1]Absolute!J10642))</f>
        <v>-</v>
      </c>
      <c r="J20" s="13">
        <f>[1]Absolute!K10642</f>
        <v>113</v>
      </c>
      <c r="K20" s="14">
        <f>[1]Absolute!L10642</f>
        <v>160.5</v>
      </c>
      <c r="L20" s="43" t="str">
        <f t="shared" si="0"/>
        <v>→</v>
      </c>
    </row>
    <row r="21" spans="1:12" ht="12" customHeight="1" x14ac:dyDescent="0.2">
      <c r="C21" s="47"/>
      <c r="D21" s="47"/>
      <c r="E21" s="48"/>
      <c r="F21" s="48"/>
      <c r="G21" s="47"/>
      <c r="H21" s="49"/>
      <c r="I21" s="49"/>
      <c r="J21" s="50"/>
      <c r="K21" s="50"/>
    </row>
    <row r="22" spans="1:12" ht="12" customHeight="1" x14ac:dyDescent="0.2">
      <c r="C22" s="47"/>
      <c r="D22" s="47"/>
      <c r="E22" s="48"/>
      <c r="F22" s="48"/>
      <c r="G22" s="47"/>
      <c r="H22" s="49"/>
      <c r="I22" s="49"/>
      <c r="J22" s="50"/>
      <c r="K22" s="50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7">
    <tabColor rgb="FFCCFFFF"/>
  </sheetPr>
  <dimension ref="A1:I22"/>
  <sheetViews>
    <sheetView workbookViewId="0"/>
  </sheetViews>
  <sheetFormatPr defaultRowHeight="12.75" x14ac:dyDescent="0.2"/>
  <cols>
    <col min="1" max="1" width="15.7109375" style="32" customWidth="1"/>
    <col min="2" max="2" width="25.5703125" style="32" bestFit="1" customWidth="1"/>
    <col min="3" max="3" width="9.140625" style="32"/>
    <col min="4" max="4" width="10.140625" style="32" bestFit="1" customWidth="1"/>
    <col min="5" max="5" width="15.7109375" style="32" bestFit="1" customWidth="1"/>
    <col min="6" max="6" width="15.7109375" style="32" customWidth="1"/>
    <col min="7" max="7" width="22" style="32" bestFit="1" customWidth="1"/>
    <col min="8" max="8" width="23.5703125" style="32" bestFit="1" customWidth="1"/>
    <col min="9" max="9" width="20.85546875" style="32" bestFit="1" customWidth="1"/>
    <col min="10" max="16384" width="9.140625" style="32"/>
  </cols>
  <sheetData>
    <row r="1" spans="1:9" x14ac:dyDescent="0.2">
      <c r="A1" s="31" t="s">
        <v>51</v>
      </c>
      <c r="B1" s="31"/>
      <c r="C1" s="51"/>
      <c r="D1" s="51"/>
      <c r="E1" s="51"/>
      <c r="F1" s="51"/>
      <c r="G1" s="51"/>
      <c r="H1" s="31"/>
      <c r="I1" s="51"/>
    </row>
    <row r="2" spans="1:9" x14ac:dyDescent="0.2">
      <c r="A2" s="35" t="s">
        <v>1</v>
      </c>
      <c r="B2" s="35" t="s">
        <v>52</v>
      </c>
      <c r="C2" s="36"/>
      <c r="D2" s="36" t="s">
        <v>3</v>
      </c>
      <c r="E2" s="36" t="s">
        <v>4</v>
      </c>
      <c r="F2" s="36" t="s">
        <v>5</v>
      </c>
      <c r="G2" s="36" t="s">
        <v>6</v>
      </c>
      <c r="H2" s="35" t="s">
        <v>9</v>
      </c>
      <c r="I2" s="36" t="s">
        <v>8</v>
      </c>
    </row>
    <row r="3" spans="1:9" x14ac:dyDescent="0.2">
      <c r="A3" s="38" t="s">
        <v>55</v>
      </c>
      <c r="B3" s="38"/>
      <c r="C3" s="39"/>
      <c r="D3" s="39"/>
      <c r="E3" s="39"/>
      <c r="F3" s="39"/>
      <c r="G3" s="39"/>
      <c r="H3" s="38"/>
      <c r="I3" s="39"/>
    </row>
    <row r="4" spans="1:9" x14ac:dyDescent="0.2">
      <c r="A4" s="44" t="str">
        <f>Pulawy!A4</f>
        <v>Łukasz Prokopiuk</v>
      </c>
      <c r="B4" s="44" t="s">
        <v>74</v>
      </c>
      <c r="C4" s="41" t="s">
        <v>13</v>
      </c>
      <c r="D4" s="54" t="s">
        <v>12</v>
      </c>
      <c r="E4" s="54" t="s">
        <v>18</v>
      </c>
      <c r="F4" s="54" t="s">
        <v>19</v>
      </c>
      <c r="G4" s="54" t="s">
        <v>17</v>
      </c>
      <c r="H4" s="53">
        <f>Pulawy!J4</f>
        <v>181.5</v>
      </c>
      <c r="I4" s="55" t="str">
        <f>IF([1]Relative!J10621="","-",[1]Relative!J10621)</f>
        <v>-</v>
      </c>
    </row>
    <row r="5" spans="1:9" x14ac:dyDescent="0.2">
      <c r="A5" s="44" t="str">
        <f>Pulawy!A5</f>
        <v>Łukasz Prokopiuk</v>
      </c>
      <c r="B5" s="44" t="str">
        <f>IF([1]Relative!H10622="","-",[1]Relative!H10622)</f>
        <v>-</v>
      </c>
      <c r="C5" s="41" t="s">
        <v>13</v>
      </c>
      <c r="D5" s="54" t="s">
        <v>12</v>
      </c>
      <c r="E5" s="54" t="s">
        <v>20</v>
      </c>
      <c r="F5" s="54" t="s">
        <v>21</v>
      </c>
      <c r="G5" s="54" t="s">
        <v>12</v>
      </c>
      <c r="H5" s="53">
        <f>Pulawy!J5</f>
        <v>183</v>
      </c>
      <c r="I5" s="55" t="str">
        <f>IF([1]Relative!J10622="","-",[1]Relative!J10622)</f>
        <v>-</v>
      </c>
    </row>
    <row r="6" spans="1:9" x14ac:dyDescent="0.2">
      <c r="A6" s="44" t="str">
        <f>Pulawy!A6</f>
        <v>Łukasz Prokopiuk</v>
      </c>
      <c r="B6" s="44" t="str">
        <f>IF([1]Relative!H10623="","-",[1]Relative!H10623)</f>
        <v>-</v>
      </c>
      <c r="C6" s="41" t="s">
        <v>13</v>
      </c>
      <c r="D6" s="54" t="s">
        <v>12</v>
      </c>
      <c r="E6" s="54" t="s">
        <v>22</v>
      </c>
      <c r="F6" s="54" t="s">
        <v>23</v>
      </c>
      <c r="G6" s="54" t="s">
        <v>12</v>
      </c>
      <c r="H6" s="53">
        <f>Pulawy!J6</f>
        <v>184</v>
      </c>
      <c r="I6" s="55" t="str">
        <f>IF([1]Relative!J10623="","-",[1]Relative!J10623)</f>
        <v>-</v>
      </c>
    </row>
    <row r="7" spans="1:9" x14ac:dyDescent="0.2">
      <c r="A7" s="44" t="str">
        <f>Pulawy!A7</f>
        <v>Łukasz Prokopiuk</v>
      </c>
      <c r="B7" s="44" t="str">
        <f>IF([1]Relative!H10624="","-",[1]Relative!H10624)</f>
        <v>-</v>
      </c>
      <c r="C7" s="41" t="s">
        <v>13</v>
      </c>
      <c r="D7" s="54" t="s">
        <v>12</v>
      </c>
      <c r="E7" s="54" t="s">
        <v>24</v>
      </c>
      <c r="F7" s="54" t="s">
        <v>25</v>
      </c>
      <c r="G7" s="54" t="s">
        <v>12</v>
      </c>
      <c r="H7" s="53">
        <f>Pulawy!J7</f>
        <v>178.4</v>
      </c>
      <c r="I7" s="55" t="str">
        <f>IF([1]Relative!J10624="","-",[1]Relative!J10624)</f>
        <v>-</v>
      </c>
    </row>
    <row r="8" spans="1:9" x14ac:dyDescent="0.2">
      <c r="A8" s="44" t="str">
        <f>Pulawy!A8</f>
        <v>Łukasz Prokopiuk</v>
      </c>
      <c r="B8" s="44" t="str">
        <f>IF([1]Relative!H10625="","-",[1]Relative!H10625)</f>
        <v>Underweight</v>
      </c>
      <c r="C8" s="41" t="s">
        <v>14</v>
      </c>
      <c r="D8" s="54" t="s">
        <v>17</v>
      </c>
      <c r="E8" s="54" t="s">
        <v>12</v>
      </c>
      <c r="F8" s="54" t="s">
        <v>26</v>
      </c>
      <c r="G8" s="54" t="s">
        <v>38</v>
      </c>
      <c r="H8" s="53">
        <f>Pulawy!J8</f>
        <v>170.05</v>
      </c>
      <c r="I8" s="55">
        <f>IF([1]Relative!J10625="","-",[1]Relative!J10625)</f>
        <v>-0.25017025569449314</v>
      </c>
    </row>
    <row r="9" spans="1:9" x14ac:dyDescent="0.2">
      <c r="A9" s="44" t="str">
        <f>Pulawy!A9</f>
        <v>Łukasz Prokopiuk</v>
      </c>
      <c r="B9" s="44" t="str">
        <f>IF([1]Relative!H10626="","-",[1]Relative!H10626)</f>
        <v>-</v>
      </c>
      <c r="C9" s="41" t="s">
        <v>13</v>
      </c>
      <c r="D9" s="54" t="s">
        <v>12</v>
      </c>
      <c r="E9" s="54" t="s">
        <v>28</v>
      </c>
      <c r="F9" s="54" t="s">
        <v>29</v>
      </c>
      <c r="G9" s="54" t="s">
        <v>12</v>
      </c>
      <c r="H9" s="53">
        <f>Pulawy!J9</f>
        <v>163</v>
      </c>
      <c r="I9" s="55" t="str">
        <f>IF([1]Relative!J10626="","-",[1]Relative!J10626)</f>
        <v>-</v>
      </c>
    </row>
    <row r="10" spans="1:9" x14ac:dyDescent="0.2">
      <c r="A10" s="44" t="str">
        <f>Pulawy!A10</f>
        <v>Łukasz Prokopiuk</v>
      </c>
      <c r="B10" s="44" t="str">
        <f>IF([1]Relative!H10627="","-",[1]Relative!H10627)</f>
        <v>-</v>
      </c>
      <c r="C10" s="41" t="s">
        <v>13</v>
      </c>
      <c r="D10" s="54" t="s">
        <v>12</v>
      </c>
      <c r="E10" s="54" t="s">
        <v>30</v>
      </c>
      <c r="F10" s="54" t="s">
        <v>31</v>
      </c>
      <c r="G10" s="54" t="s">
        <v>12</v>
      </c>
      <c r="H10" s="53">
        <f>Pulawy!J10</f>
        <v>163</v>
      </c>
      <c r="I10" s="55" t="str">
        <f>IF([1]Relative!J10627="","-",[1]Relative!J10627)</f>
        <v>-</v>
      </c>
    </row>
    <row r="11" spans="1:9" x14ac:dyDescent="0.2">
      <c r="A11" s="44" t="str">
        <f>Pulawy!A11</f>
        <v>Łukasz Prokopiuk</v>
      </c>
      <c r="B11" s="44" t="str">
        <f>IF([1]Relative!H10628="","-",[1]Relative!H10628)</f>
        <v>-</v>
      </c>
      <c r="C11" s="41" t="s">
        <v>13</v>
      </c>
      <c r="D11" s="54" t="s">
        <v>12</v>
      </c>
      <c r="E11" s="54" t="s">
        <v>32</v>
      </c>
      <c r="F11" s="54" t="s">
        <v>33</v>
      </c>
      <c r="G11" s="54" t="s">
        <v>12</v>
      </c>
      <c r="H11" s="53">
        <f>Pulawy!J11</f>
        <v>152.5</v>
      </c>
      <c r="I11" s="55" t="str">
        <f>IF([1]Relative!J10628="","-",[1]Relative!J10628)</f>
        <v>-</v>
      </c>
    </row>
    <row r="12" spans="1:9" x14ac:dyDescent="0.2">
      <c r="A12" s="44" t="str">
        <f>Pulawy!A12</f>
        <v>Łukasz Prokopiuk</v>
      </c>
      <c r="B12" s="44" t="str">
        <f>IF([1]Relative!H10629="","-",[1]Relative!H10629)</f>
        <v>-</v>
      </c>
      <c r="C12" s="41" t="s">
        <v>13</v>
      </c>
      <c r="D12" s="54" t="s">
        <v>12</v>
      </c>
      <c r="E12" s="54" t="s">
        <v>34</v>
      </c>
      <c r="F12" s="54" t="s">
        <v>35</v>
      </c>
      <c r="G12" s="54" t="s">
        <v>12</v>
      </c>
      <c r="H12" s="53">
        <f>Pulawy!J12</f>
        <v>150.5</v>
      </c>
      <c r="I12" s="55" t="str">
        <f>IF([1]Relative!J10629="","-",[1]Relative!J10629)</f>
        <v>-</v>
      </c>
    </row>
    <row r="13" spans="1:9" x14ac:dyDescent="0.2">
      <c r="A13" s="44" t="str">
        <f>Pulawy!A13</f>
        <v>Łukasz Prokopiuk</v>
      </c>
      <c r="B13" s="44" t="str">
        <f>IF([1]Relative!H10630="","-",[1]Relative!H10630)</f>
        <v>-</v>
      </c>
      <c r="C13" s="41" t="s">
        <v>13</v>
      </c>
      <c r="D13" s="54" t="s">
        <v>12</v>
      </c>
      <c r="E13" s="54" t="s">
        <v>36</v>
      </c>
      <c r="F13" s="54" t="s">
        <v>37</v>
      </c>
      <c r="G13" s="54" t="s">
        <v>12</v>
      </c>
      <c r="H13" s="53">
        <f>Pulawy!J13</f>
        <v>130</v>
      </c>
      <c r="I13" s="55" t="str">
        <f>IF([1]Relative!J10630="","-",[1]Relative!J10630)</f>
        <v>-</v>
      </c>
    </row>
    <row r="14" spans="1:9" x14ac:dyDescent="0.2">
      <c r="A14" s="44" t="str">
        <f>Pulawy!A14</f>
        <v>Łukasz Prokopiuk</v>
      </c>
      <c r="B14" s="44" t="str">
        <f>IF([1]Relative!H10631="","-",[1]Relative!H10631)</f>
        <v>Neutral</v>
      </c>
      <c r="C14" s="41" t="s">
        <v>15</v>
      </c>
      <c r="D14" s="54" t="s">
        <v>38</v>
      </c>
      <c r="E14" s="54" t="s">
        <v>12</v>
      </c>
      <c r="F14" s="54" t="s">
        <v>39</v>
      </c>
      <c r="G14" s="54" t="s">
        <v>56</v>
      </c>
      <c r="H14" s="53">
        <f>Pulawy!J14</f>
        <v>121</v>
      </c>
      <c r="I14" s="55">
        <f>IF([1]Relative!J10631="","-",[1]Relative!J10631)</f>
        <v>-3.3185889222741349E-2</v>
      </c>
    </row>
    <row r="15" spans="1:9" x14ac:dyDescent="0.2">
      <c r="A15" s="44" t="str">
        <f>Pulawy!A15</f>
        <v>Łukasz Prokopiuk</v>
      </c>
      <c r="B15" s="44" t="str">
        <f>IF([1]Relative!H10632="","-",[1]Relative!H10632)</f>
        <v>-</v>
      </c>
      <c r="C15" s="41" t="s">
        <v>13</v>
      </c>
      <c r="D15" s="54" t="s">
        <v>12</v>
      </c>
      <c r="E15" s="54" t="s">
        <v>40</v>
      </c>
      <c r="F15" s="54" t="s">
        <v>41</v>
      </c>
      <c r="G15" s="54" t="s">
        <v>12</v>
      </c>
      <c r="H15" s="53">
        <f>Pulawy!J15</f>
        <v>115.5</v>
      </c>
      <c r="I15" s="55" t="str">
        <f>IF([1]Relative!J10632="","-",[1]Relative!J10632)</f>
        <v>-</v>
      </c>
    </row>
    <row r="16" spans="1:9" x14ac:dyDescent="0.2">
      <c r="A16" s="44" t="str">
        <f>Pulawy!A16</f>
        <v>Łukasz Prokopiuk</v>
      </c>
      <c r="B16" s="44" t="str">
        <f>IF([1]Relative!H10633="","-",[1]Relative!H10633)</f>
        <v>-</v>
      </c>
      <c r="C16" s="41" t="s">
        <v>13</v>
      </c>
      <c r="D16" s="54" t="s">
        <v>12</v>
      </c>
      <c r="E16" s="54" t="s">
        <v>42</v>
      </c>
      <c r="F16" s="54" t="s">
        <v>43</v>
      </c>
      <c r="G16" s="54" t="s">
        <v>12</v>
      </c>
      <c r="H16" s="53">
        <f>Pulawy!J16</f>
        <v>100</v>
      </c>
      <c r="I16" s="55" t="str">
        <f>IF([1]Relative!J10633="","-",[1]Relative!J10633)</f>
        <v>-</v>
      </c>
    </row>
    <row r="17" spans="1:9" x14ac:dyDescent="0.2">
      <c r="A17" s="44" t="str">
        <f>Pulawy!A17</f>
        <v>Łukasz Prokopiuk</v>
      </c>
      <c r="B17" s="44" t="str">
        <f>IF([1]Relative!H10634="","-",[1]Relative!H10634)</f>
        <v>-</v>
      </c>
      <c r="C17" s="41" t="s">
        <v>13</v>
      </c>
      <c r="D17" s="54" t="s">
        <v>12</v>
      </c>
      <c r="E17" s="54" t="s">
        <v>57</v>
      </c>
      <c r="F17" s="54" t="s">
        <v>58</v>
      </c>
      <c r="G17" s="54" t="s">
        <v>12</v>
      </c>
      <c r="H17" s="53">
        <f>Pulawy!J17</f>
        <v>113.5</v>
      </c>
      <c r="I17" s="55" t="str">
        <f>IF([1]Relative!J10634="","-",[1]Relative!J10634)</f>
        <v>-</v>
      </c>
    </row>
    <row r="18" spans="1:9" x14ac:dyDescent="0.2">
      <c r="A18" s="44" t="str">
        <f>Pulawy!A18</f>
        <v>Łukasz Prokopiuk</v>
      </c>
      <c r="B18" s="44" t="str">
        <f>IF([1]Relative!H10635="","-",[1]Relative!H10635)</f>
        <v>-</v>
      </c>
      <c r="C18" s="41" t="s">
        <v>13</v>
      </c>
      <c r="D18" s="54" t="s">
        <v>12</v>
      </c>
      <c r="E18" s="54" t="s">
        <v>27</v>
      </c>
      <c r="F18" s="54" t="s">
        <v>44</v>
      </c>
      <c r="G18" s="54" t="s">
        <v>12</v>
      </c>
      <c r="H18" s="53">
        <f>Pulawy!J18</f>
        <v>104</v>
      </c>
      <c r="I18" s="55" t="str">
        <f>IF([1]Relative!J10635="","-",[1]Relative!J10635)</f>
        <v>-</v>
      </c>
    </row>
    <row r="19" spans="1:9" x14ac:dyDescent="0.2">
      <c r="A19" s="44" t="str">
        <f>Pulawy!A19</f>
        <v>Łukasz Prokopiuk</v>
      </c>
      <c r="B19" s="44" t="str">
        <f>IF([1]Relative!H10636="","-",[1]Relative!H10636)</f>
        <v>-</v>
      </c>
      <c r="C19" s="41" t="s">
        <v>13</v>
      </c>
      <c r="D19" s="54" t="s">
        <v>12</v>
      </c>
      <c r="E19" s="54" t="s">
        <v>59</v>
      </c>
      <c r="F19" s="54" t="s">
        <v>60</v>
      </c>
      <c r="G19" s="54" t="s">
        <v>12</v>
      </c>
      <c r="H19" s="53">
        <f>Pulawy!J19</f>
        <v>102.5</v>
      </c>
      <c r="I19" s="55" t="str">
        <f>IF([1]Relative!J10636="","-",[1]Relative!J10636)</f>
        <v>-</v>
      </c>
    </row>
    <row r="20" spans="1:9" x14ac:dyDescent="0.2">
      <c r="A20" s="44" t="str">
        <f>Pulawy!A20</f>
        <v>Łukasz Prokopiuk</v>
      </c>
      <c r="B20" s="44" t="str">
        <f>IF([1]Relative!H10637="","-",[1]Relative!H10637)</f>
        <v>-</v>
      </c>
      <c r="C20" s="41" t="s">
        <v>13</v>
      </c>
      <c r="D20" s="54" t="s">
        <v>12</v>
      </c>
      <c r="E20" s="54" t="s">
        <v>48</v>
      </c>
      <c r="F20" s="54" t="s">
        <v>49</v>
      </c>
      <c r="G20" s="54" t="s">
        <v>12</v>
      </c>
      <c r="H20" s="53">
        <f>Pulawy!J20</f>
        <v>113</v>
      </c>
      <c r="I20" s="55" t="str">
        <f>IF([1]Relative!J10637="","-",[1]Relative!J10637)</f>
        <v>-</v>
      </c>
    </row>
    <row r="21" spans="1:9" x14ac:dyDescent="0.2">
      <c r="C21" s="47"/>
      <c r="D21" s="47"/>
      <c r="E21" s="48"/>
      <c r="F21" s="48"/>
      <c r="G21" s="47"/>
      <c r="H21" s="50"/>
      <c r="I21" s="56"/>
    </row>
    <row r="22" spans="1:9" x14ac:dyDescent="0.2">
      <c r="C22" s="47"/>
      <c r="D22" s="47"/>
      <c r="E22" s="48"/>
      <c r="F22" s="48"/>
      <c r="G22" s="47"/>
      <c r="H22" s="50"/>
      <c r="I22" s="56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0">
    <tabColor indexed="41"/>
  </sheetPr>
  <dimension ref="A1:L22"/>
  <sheetViews>
    <sheetView topLeftCell="A130" workbookViewId="0">
      <selection activeCell="A23" sqref="A23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4.7109375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  <c r="L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62</v>
      </c>
      <c r="B3" s="5"/>
      <c r="C3" s="5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11" t="s">
        <v>16</v>
      </c>
      <c r="B4" s="11" t="s">
        <v>61</v>
      </c>
      <c r="C4" s="11" t="s">
        <v>13</v>
      </c>
      <c r="D4" s="26" t="s">
        <v>12</v>
      </c>
      <c r="E4" s="26" t="s">
        <v>18</v>
      </c>
      <c r="F4" s="26" t="s">
        <v>19</v>
      </c>
      <c r="G4" s="26" t="s">
        <v>22</v>
      </c>
      <c r="H4" s="24" t="str">
        <f>IF([1]Absolute!I275="","-",IF($B5="","-",[1]Absolute!I275))</f>
        <v>-</v>
      </c>
      <c r="I4" s="24" t="str">
        <f>IF([1]Absolute!J275="","-",IF($B5="","-",[1]Absolute!J275))</f>
        <v>-</v>
      </c>
      <c r="J4" s="13">
        <f>[1]Absolute!K275</f>
        <v>21.5</v>
      </c>
      <c r="K4" s="14">
        <f>[1]Absolute!L275</f>
        <v>24</v>
      </c>
      <c r="L4" s="11" t="s">
        <v>13</v>
      </c>
    </row>
    <row r="5" spans="1:12" x14ac:dyDescent="0.2">
      <c r="A5" s="11" t="s">
        <v>16</v>
      </c>
      <c r="B5" s="11" t="str">
        <f>IF([1]Absolute!G276="","-",[1]Absolute!G276)</f>
        <v>-</v>
      </c>
      <c r="C5" s="11" t="s">
        <v>13</v>
      </c>
      <c r="D5" s="26" t="s">
        <v>12</v>
      </c>
      <c r="E5" s="26" t="s">
        <v>20</v>
      </c>
      <c r="F5" s="26" t="s">
        <v>21</v>
      </c>
      <c r="G5" s="26" t="s">
        <v>12</v>
      </c>
      <c r="H5" s="24" t="str">
        <f>IF([1]Absolute!I276="","-",IF($B6="","-",[1]Absolute!I276))</f>
        <v>-</v>
      </c>
      <c r="I5" s="24" t="str">
        <f>IF([1]Absolute!J276="","-",IF($B6="","-",[1]Absolute!J276))</f>
        <v>-</v>
      </c>
      <c r="J5" s="13">
        <f>[1]Absolute!K276</f>
        <v>20.99</v>
      </c>
      <c r="K5" s="14">
        <f>[1]Absolute!L276</f>
        <v>24</v>
      </c>
      <c r="L5" s="11" t="str">
        <f t="shared" ref="L5:L20" si="0">IF(K5&gt;K4,"↑",IF(K5=K4,"→","↓"))</f>
        <v>→</v>
      </c>
    </row>
    <row r="6" spans="1:12" x14ac:dyDescent="0.2">
      <c r="A6" s="11" t="s">
        <v>16</v>
      </c>
      <c r="B6" s="11" t="str">
        <f>IF([1]Absolute!G277="","-",[1]Absolute!G277)</f>
        <v>Hold</v>
      </c>
      <c r="C6" s="11" t="s">
        <v>14</v>
      </c>
      <c r="D6" s="26" t="s">
        <v>22</v>
      </c>
      <c r="E6" s="26" t="s">
        <v>12</v>
      </c>
      <c r="F6" s="26" t="s">
        <v>23</v>
      </c>
      <c r="G6" s="26" t="s">
        <v>17</v>
      </c>
      <c r="H6" s="24">
        <f>IF([1]Absolute!I277="","-",IF($B7="","-",[1]Absolute!I277))</f>
        <v>6.7146282973620242E-3</v>
      </c>
      <c r="I6" s="24">
        <f>IF([1]Absolute!J277="","-",IF($B7="","-",[1]Absolute!J277))</f>
        <v>3.9678237650224935E-2</v>
      </c>
      <c r="J6" s="13">
        <f>[1]Absolute!K277</f>
        <v>20.85</v>
      </c>
      <c r="K6" s="14">
        <f>[1]Absolute!L277</f>
        <v>21</v>
      </c>
      <c r="L6" s="11" t="str">
        <f t="shared" si="0"/>
        <v>↓</v>
      </c>
    </row>
    <row r="7" spans="1:12" x14ac:dyDescent="0.2">
      <c r="A7" s="11" t="s">
        <v>16</v>
      </c>
      <c r="B7" s="11" t="str">
        <f>IF([1]Absolute!G278="","-",[1]Absolute!G278)</f>
        <v>-</v>
      </c>
      <c r="C7" s="11" t="s">
        <v>13</v>
      </c>
      <c r="D7" s="26" t="s">
        <v>12</v>
      </c>
      <c r="E7" s="26" t="s">
        <v>24</v>
      </c>
      <c r="F7" s="26" t="s">
        <v>25</v>
      </c>
      <c r="G7" s="26" t="s">
        <v>12</v>
      </c>
      <c r="H7" s="24" t="str">
        <f>IF([1]Absolute!I278="","-",IF($B8="","-",[1]Absolute!I278))</f>
        <v>-</v>
      </c>
      <c r="I7" s="24" t="str">
        <f>IF([1]Absolute!J278="","-",IF($B8="","-",[1]Absolute!J278))</f>
        <v>-</v>
      </c>
      <c r="J7" s="13">
        <f>[1]Absolute!K278</f>
        <v>20.88</v>
      </c>
      <c r="K7" s="14">
        <f>[1]Absolute!L278</f>
        <v>21</v>
      </c>
      <c r="L7" s="11" t="str">
        <f t="shared" si="0"/>
        <v>→</v>
      </c>
    </row>
    <row r="8" spans="1:12" x14ac:dyDescent="0.2">
      <c r="A8" s="11" t="s">
        <v>16</v>
      </c>
      <c r="B8" s="11" t="str">
        <f>IF([1]Absolute!G279="","-",[1]Absolute!G279)</f>
        <v>Sell</v>
      </c>
      <c r="C8" s="11" t="s">
        <v>14</v>
      </c>
      <c r="D8" s="26" t="s">
        <v>17</v>
      </c>
      <c r="E8" s="26" t="s">
        <v>12</v>
      </c>
      <c r="F8" s="26" t="s">
        <v>26</v>
      </c>
      <c r="G8" s="26" t="s">
        <v>27</v>
      </c>
      <c r="H8" s="24">
        <f>IF([1]Absolute!I279="","-",IF($B9="","-",[1]Absolute!I279))</f>
        <v>-0.20295378751786552</v>
      </c>
      <c r="I8" s="24">
        <f>IF([1]Absolute!J279="","-",IF($B9="","-",[1]Absolute!J279))</f>
        <v>-0.11795260718533773</v>
      </c>
      <c r="J8" s="13">
        <f>[1]Absolute!K279</f>
        <v>20.99</v>
      </c>
      <c r="K8" s="14">
        <f>[1]Absolute!L279</f>
        <v>15.4</v>
      </c>
      <c r="L8" s="11" t="str">
        <f t="shared" si="0"/>
        <v>↓</v>
      </c>
    </row>
    <row r="9" spans="1:12" x14ac:dyDescent="0.2">
      <c r="A9" s="11" t="s">
        <v>16</v>
      </c>
      <c r="B9" s="11" t="str">
        <f>IF([1]Absolute!G280="","-",[1]Absolute!G280)</f>
        <v>-</v>
      </c>
      <c r="C9" s="11" t="s">
        <v>13</v>
      </c>
      <c r="D9" s="26" t="s">
        <v>12</v>
      </c>
      <c r="E9" s="26" t="s">
        <v>28</v>
      </c>
      <c r="F9" s="26" t="s">
        <v>29</v>
      </c>
      <c r="G9" s="26" t="s">
        <v>12</v>
      </c>
      <c r="H9" s="24" t="str">
        <f>IF([1]Absolute!I280="","-",IF($B10="","-",[1]Absolute!I280))</f>
        <v>-</v>
      </c>
      <c r="I9" s="24" t="str">
        <f>IF([1]Absolute!J280="","-",IF($B10="","-",[1]Absolute!J280))</f>
        <v>-</v>
      </c>
      <c r="J9" s="13">
        <f>[1]Absolute!K280</f>
        <v>20.100000000000001</v>
      </c>
      <c r="K9" s="14">
        <f>[1]Absolute!L280</f>
        <v>15.4</v>
      </c>
      <c r="L9" s="11" t="str">
        <f t="shared" si="0"/>
        <v>→</v>
      </c>
    </row>
    <row r="10" spans="1:12" x14ac:dyDescent="0.2">
      <c r="A10" s="11" t="s">
        <v>16</v>
      </c>
      <c r="B10" s="11" t="str">
        <f>IF([1]Absolute!G281="","-",[1]Absolute!G281)</f>
        <v>-</v>
      </c>
      <c r="C10" s="11" t="s">
        <v>13</v>
      </c>
      <c r="D10" s="26" t="s">
        <v>12</v>
      </c>
      <c r="E10" s="26" t="s">
        <v>30</v>
      </c>
      <c r="F10" s="26" t="s">
        <v>31</v>
      </c>
      <c r="G10" s="26" t="s">
        <v>12</v>
      </c>
      <c r="H10" s="24" t="str">
        <f>IF([1]Absolute!I281="","-",IF($B21="","-",[1]Absolute!I281))</f>
        <v>-</v>
      </c>
      <c r="I10" s="24" t="str">
        <f>IF([1]Absolute!J281="","-",IF($B21="","-",[1]Absolute!J281))</f>
        <v>-</v>
      </c>
      <c r="J10" s="13">
        <f>[1]Absolute!K281</f>
        <v>19.899999999999999</v>
      </c>
      <c r="K10" s="14">
        <f>[1]Absolute!L281</f>
        <v>15.4</v>
      </c>
      <c r="L10" s="11" t="str">
        <f t="shared" si="0"/>
        <v>→</v>
      </c>
    </row>
    <row r="11" spans="1:12" x14ac:dyDescent="0.2">
      <c r="A11" s="11" t="s">
        <v>16</v>
      </c>
      <c r="B11" s="11" t="str">
        <f>IF([1]Absolute!G282="","-",[1]Absolute!G282)</f>
        <v>-</v>
      </c>
      <c r="C11" s="11" t="s">
        <v>13</v>
      </c>
      <c r="D11" s="26" t="s">
        <v>12</v>
      </c>
      <c r="E11" s="26" t="s">
        <v>32</v>
      </c>
      <c r="F11" s="26" t="s">
        <v>33</v>
      </c>
      <c r="G11" s="26" t="s">
        <v>12</v>
      </c>
      <c r="H11" s="24" t="str">
        <f>IF([1]Absolute!I282="","-",IF($B22="","-",[1]Absolute!I282))</f>
        <v>-</v>
      </c>
      <c r="I11" s="24" t="str">
        <f>IF([1]Absolute!J282="","-",IF($B22="","-",[1]Absolute!J282))</f>
        <v>-</v>
      </c>
      <c r="J11" s="13">
        <f>[1]Absolute!K282</f>
        <v>19.8</v>
      </c>
      <c r="K11" s="14">
        <f>[1]Absolute!L282</f>
        <v>15.4</v>
      </c>
      <c r="L11" s="11" t="str">
        <f t="shared" si="0"/>
        <v>→</v>
      </c>
    </row>
    <row r="12" spans="1:12" x14ac:dyDescent="0.2">
      <c r="A12" s="11" t="s">
        <v>16</v>
      </c>
      <c r="B12" s="11" t="str">
        <f>IF([1]Absolute!G283="","-",[1]Absolute!G283)</f>
        <v>-</v>
      </c>
      <c r="C12" s="11" t="s">
        <v>13</v>
      </c>
      <c r="D12" s="26" t="s">
        <v>12</v>
      </c>
      <c r="E12" s="26" t="s">
        <v>34</v>
      </c>
      <c r="F12" s="26" t="s">
        <v>35</v>
      </c>
      <c r="G12" s="26" t="s">
        <v>12</v>
      </c>
      <c r="H12" s="24" t="str">
        <f>IF([1]Absolute!I283="","-",IF(#REF!="","-",[1]Absolute!I283))</f>
        <v>-</v>
      </c>
      <c r="I12" s="24" t="str">
        <f>IF([1]Absolute!J283="","-",IF(#REF!="","-",[1]Absolute!J283))</f>
        <v>-</v>
      </c>
      <c r="J12" s="13">
        <f>[1]Absolute!K283</f>
        <v>19.7</v>
      </c>
      <c r="K12" s="14">
        <f>[1]Absolute!L283</f>
        <v>15.4</v>
      </c>
      <c r="L12" s="11" t="str">
        <f t="shared" si="0"/>
        <v>→</v>
      </c>
    </row>
    <row r="13" spans="1:12" x14ac:dyDescent="0.2">
      <c r="A13" s="11" t="s">
        <v>16</v>
      </c>
      <c r="B13" s="11" t="str">
        <f>IF([1]Absolute!G284="","-",[1]Absolute!G284)</f>
        <v>-</v>
      </c>
      <c r="C13" s="11" t="s">
        <v>13</v>
      </c>
      <c r="D13" s="26" t="s">
        <v>12</v>
      </c>
      <c r="E13" s="26" t="s">
        <v>36</v>
      </c>
      <c r="F13" s="26" t="s">
        <v>37</v>
      </c>
      <c r="G13" s="26" t="s">
        <v>12</v>
      </c>
      <c r="H13" s="24" t="str">
        <f>IF([1]Absolute!I284="","-",IF(#REF!="","-",[1]Absolute!I284))</f>
        <v>-</v>
      </c>
      <c r="I13" s="24" t="str">
        <f>IF([1]Absolute!J284="","-",IF(#REF!="","-",[1]Absolute!J284))</f>
        <v>-</v>
      </c>
      <c r="J13" s="13">
        <f>[1]Absolute!K284</f>
        <v>19.5</v>
      </c>
      <c r="K13" s="14">
        <f>[1]Absolute!L284</f>
        <v>15.4</v>
      </c>
      <c r="L13" s="11" t="str">
        <f t="shared" si="0"/>
        <v>→</v>
      </c>
    </row>
    <row r="14" spans="1:12" x14ac:dyDescent="0.2">
      <c r="A14" s="11" t="s">
        <v>16</v>
      </c>
      <c r="B14" s="11" t="str">
        <f>IF([1]Absolute!G285="","-",[1]Absolute!G285)</f>
        <v>-</v>
      </c>
      <c r="C14" s="11" t="s">
        <v>13</v>
      </c>
      <c r="D14" s="26" t="s">
        <v>12</v>
      </c>
      <c r="E14" s="26" t="s">
        <v>38</v>
      </c>
      <c r="F14" s="26" t="s">
        <v>39</v>
      </c>
      <c r="G14" s="26" t="s">
        <v>12</v>
      </c>
      <c r="H14" s="24" t="str">
        <f>IF([1]Absolute!I285="","-",IF(#REF!="","-",[1]Absolute!I285))</f>
        <v>-</v>
      </c>
      <c r="I14" s="24" t="str">
        <f>IF([1]Absolute!J285="","-",IF(#REF!="","-",[1]Absolute!J285))</f>
        <v>-</v>
      </c>
      <c r="J14" s="13">
        <f>[1]Absolute!K285</f>
        <v>19.399999999999999</v>
      </c>
      <c r="K14" s="14">
        <f>[1]Absolute!L285</f>
        <v>17.3</v>
      </c>
      <c r="L14" s="11" t="str">
        <f t="shared" si="0"/>
        <v>↑</v>
      </c>
    </row>
    <row r="15" spans="1:12" x14ac:dyDescent="0.2">
      <c r="A15" s="11" t="s">
        <v>16</v>
      </c>
      <c r="B15" s="11" t="str">
        <f>IF([1]Absolute!G286="","-",[1]Absolute!G286)</f>
        <v>-</v>
      </c>
      <c r="C15" s="11" t="s">
        <v>13</v>
      </c>
      <c r="D15" s="26" t="s">
        <v>12</v>
      </c>
      <c r="E15" s="26" t="s">
        <v>40</v>
      </c>
      <c r="F15" s="26" t="s">
        <v>41</v>
      </c>
      <c r="G15" s="26" t="s">
        <v>12</v>
      </c>
      <c r="H15" s="24" t="str">
        <f>IF([1]Absolute!I286="","-",IF(#REF!="","-",[1]Absolute!I286))</f>
        <v>-</v>
      </c>
      <c r="I15" s="24" t="str">
        <f>IF([1]Absolute!J286="","-",IF(#REF!="","-",[1]Absolute!J286))</f>
        <v>-</v>
      </c>
      <c r="J15" s="13">
        <f>[1]Absolute!K286</f>
        <v>19.2</v>
      </c>
      <c r="K15" s="14">
        <f>[1]Absolute!L286</f>
        <v>15.8</v>
      </c>
      <c r="L15" s="11" t="str">
        <f t="shared" si="0"/>
        <v>↓</v>
      </c>
    </row>
    <row r="16" spans="1:12" x14ac:dyDescent="0.2">
      <c r="A16" s="11" t="s">
        <v>16</v>
      </c>
      <c r="B16" s="11" t="str">
        <f>IF([1]Absolute!G287="","-",[1]Absolute!G287)</f>
        <v>-</v>
      </c>
      <c r="C16" s="11" t="s">
        <v>13</v>
      </c>
      <c r="D16" s="26" t="s">
        <v>12</v>
      </c>
      <c r="E16" s="26" t="s">
        <v>42</v>
      </c>
      <c r="F16" s="26" t="s">
        <v>43</v>
      </c>
      <c r="G16" s="26" t="s">
        <v>12</v>
      </c>
      <c r="H16" s="24" t="str">
        <f>IF([1]Absolute!I287="","-",IF(#REF!="","-",[1]Absolute!I287))</f>
        <v>-</v>
      </c>
      <c r="I16" s="24" t="str">
        <f>IF([1]Absolute!J287="","-",IF(#REF!="","-",[1]Absolute!J287))</f>
        <v>-</v>
      </c>
      <c r="J16" s="13">
        <f>[1]Absolute!K287</f>
        <v>17.7</v>
      </c>
      <c r="K16" s="14">
        <f>[1]Absolute!L287</f>
        <v>15.8</v>
      </c>
      <c r="L16" s="11" t="str">
        <f t="shared" si="0"/>
        <v>→</v>
      </c>
    </row>
    <row r="17" spans="1:12" x14ac:dyDescent="0.2">
      <c r="A17" s="11" t="s">
        <v>16</v>
      </c>
      <c r="B17" s="11" t="str">
        <f>IF([1]Absolute!G288="","-",[1]Absolute!G288)</f>
        <v>-</v>
      </c>
      <c r="C17" s="11" t="s">
        <v>13</v>
      </c>
      <c r="D17" s="26" t="s">
        <v>12</v>
      </c>
      <c r="E17" s="26" t="s">
        <v>63</v>
      </c>
      <c r="F17" s="26" t="s">
        <v>27</v>
      </c>
      <c r="G17" s="26" t="s">
        <v>12</v>
      </c>
      <c r="H17" s="24" t="str">
        <f>IF([1]Absolute!I288="","-",IF(#REF!="","-",[1]Absolute!I288))</f>
        <v>-</v>
      </c>
      <c r="I17" s="24" t="str">
        <f>IF([1]Absolute!J288="","-",IF(#REF!="","-",[1]Absolute!J288))</f>
        <v>-</v>
      </c>
      <c r="J17" s="13">
        <f>[1]Absolute!K288</f>
        <v>16.2</v>
      </c>
      <c r="K17" s="14">
        <f>[1]Absolute!L288</f>
        <v>15.3</v>
      </c>
      <c r="L17" s="11" t="str">
        <f t="shared" si="0"/>
        <v>↓</v>
      </c>
    </row>
    <row r="18" spans="1:12" x14ac:dyDescent="0.2">
      <c r="A18" s="11" t="s">
        <v>16</v>
      </c>
      <c r="B18" s="11" t="str">
        <f>IF([1]Absolute!G289="","-",[1]Absolute!G289)</f>
        <v>Hold</v>
      </c>
      <c r="C18" s="11" t="s">
        <v>15</v>
      </c>
      <c r="D18" s="26" t="s">
        <v>27</v>
      </c>
      <c r="E18" s="26" t="s">
        <v>12</v>
      </c>
      <c r="F18" s="26" t="s">
        <v>44</v>
      </c>
      <c r="G18" s="26" t="s">
        <v>45</v>
      </c>
      <c r="H18" s="24" t="e">
        <f>IF([1]Absolute!I289="","-",IF(#REF!="","-",[1]Absolute!I289))</f>
        <v>#REF!</v>
      </c>
      <c r="I18" s="24" t="e">
        <f>IF([1]Absolute!J289="","-",IF(#REF!="","-",[1]Absolute!J289))</f>
        <v>#REF!</v>
      </c>
      <c r="J18" s="13">
        <f>[1]Absolute!K289</f>
        <v>16.2</v>
      </c>
      <c r="K18" s="14">
        <f>[1]Absolute!L289</f>
        <v>15.3</v>
      </c>
      <c r="L18" s="11" t="str">
        <f t="shared" si="0"/>
        <v>→</v>
      </c>
    </row>
    <row r="19" spans="1:12" x14ac:dyDescent="0.2">
      <c r="A19" s="11" t="s">
        <v>16</v>
      </c>
      <c r="B19" s="11" t="str">
        <f>IF([1]Absolute!G290="","-",[1]Absolute!G290)</f>
        <v>-</v>
      </c>
      <c r="C19" s="11" t="s">
        <v>13</v>
      </c>
      <c r="D19" s="26" t="s">
        <v>12</v>
      </c>
      <c r="E19" s="26" t="s">
        <v>59</v>
      </c>
      <c r="F19" s="26" t="s">
        <v>60</v>
      </c>
      <c r="G19" s="26" t="s">
        <v>12</v>
      </c>
      <c r="H19" s="24" t="str">
        <f>IF([1]Absolute!I290="","-",IF(#REF!="","-",[1]Absolute!I290))</f>
        <v>-</v>
      </c>
      <c r="I19" s="24" t="str">
        <f>IF([1]Absolute!J290="","-",IF(#REF!="","-",[1]Absolute!J290))</f>
        <v>-</v>
      </c>
      <c r="J19" s="13">
        <f>[1]Absolute!K290</f>
        <v>16.5</v>
      </c>
      <c r="K19" s="14">
        <f>[1]Absolute!L290</f>
        <v>15.3</v>
      </c>
      <c r="L19" s="11" t="str">
        <f t="shared" si="0"/>
        <v>→</v>
      </c>
    </row>
    <row r="20" spans="1:12" x14ac:dyDescent="0.2">
      <c r="A20" s="11" t="s">
        <v>16</v>
      </c>
      <c r="B20" s="11" t="str">
        <f>IF([1]Absolute!G291="","-",[1]Absolute!G291)</f>
        <v>-</v>
      </c>
      <c r="C20" s="11" t="s">
        <v>13</v>
      </c>
      <c r="D20" s="26" t="s">
        <v>12</v>
      </c>
      <c r="E20" s="26" t="s">
        <v>48</v>
      </c>
      <c r="F20" s="26" t="s">
        <v>49</v>
      </c>
      <c r="G20" s="26" t="s">
        <v>12</v>
      </c>
      <c r="H20" s="24" t="str">
        <f>IF([1]Absolute!I291="","-",IF(#REF!="","-",[1]Absolute!I291))</f>
        <v>-</v>
      </c>
      <c r="I20" s="24" t="str">
        <f>IF([1]Absolute!J291="","-",IF(#REF!="","-",[1]Absolute!J291))</f>
        <v>-</v>
      </c>
      <c r="J20" s="13">
        <f>[1]Absolute!K291</f>
        <v>17.55</v>
      </c>
      <c r="K20" s="14">
        <f>[1]Absolute!L291</f>
        <v>15.3</v>
      </c>
      <c r="L20" s="11" t="str">
        <f t="shared" si="0"/>
        <v>→</v>
      </c>
    </row>
    <row r="21" spans="1:12" x14ac:dyDescent="0.2">
      <c r="D21" s="17"/>
      <c r="E21" s="7"/>
      <c r="F21" s="7"/>
      <c r="G21" s="7"/>
      <c r="H21" s="18"/>
      <c r="I21" s="18"/>
      <c r="J21" s="19"/>
      <c r="K21" s="20"/>
    </row>
    <row r="22" spans="1:12" x14ac:dyDescent="0.2">
      <c r="D22" s="17"/>
      <c r="E22" s="7"/>
      <c r="F22" s="7"/>
      <c r="G22" s="7"/>
      <c r="H22" s="18"/>
      <c r="I22" s="18"/>
      <c r="J22" s="19"/>
      <c r="K22" s="20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>
    <tabColor indexed="41"/>
  </sheetPr>
  <dimension ref="A1:I22"/>
  <sheetViews>
    <sheetView topLeftCell="A124" workbookViewId="0">
      <selection activeCell="A23" sqref="A23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5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62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s="11" t="str">
        <f>Police!A4</f>
        <v>Łukasz Prokopiuk</v>
      </c>
      <c r="B4" s="11" t="s">
        <v>74</v>
      </c>
      <c r="C4" s="11" t="s">
        <v>13</v>
      </c>
      <c r="D4" s="57" t="s">
        <v>12</v>
      </c>
      <c r="E4" s="57" t="s">
        <v>18</v>
      </c>
      <c r="F4" s="57" t="s">
        <v>19</v>
      </c>
      <c r="G4" s="57" t="s">
        <v>22</v>
      </c>
      <c r="H4" s="13">
        <f>Police!J4</f>
        <v>21.5</v>
      </c>
      <c r="I4" s="28">
        <f>IF(B4="-","-",[1]Relative!J275)</f>
        <v>0</v>
      </c>
    </row>
    <row r="5" spans="1:9" x14ac:dyDescent="0.2">
      <c r="A5" s="11" t="str">
        <f>Police!A5</f>
        <v>Łukasz Prokopiuk</v>
      </c>
      <c r="B5" s="11" t="str">
        <f>IF([1]Relative!H276="","-",[1]Relative!H276)</f>
        <v>-</v>
      </c>
      <c r="C5" s="11" t="s">
        <v>13</v>
      </c>
      <c r="D5" s="57" t="s">
        <v>12</v>
      </c>
      <c r="E5" s="57" t="s">
        <v>20</v>
      </c>
      <c r="F5" s="57" t="s">
        <v>21</v>
      </c>
      <c r="G5" s="57" t="s">
        <v>12</v>
      </c>
      <c r="H5" s="13">
        <f>Police!J5</f>
        <v>20.99</v>
      </c>
      <c r="I5" s="28" t="str">
        <f>IF(B5="-","-",[1]Relative!J276)</f>
        <v>-</v>
      </c>
    </row>
    <row r="6" spans="1:9" x14ac:dyDescent="0.2">
      <c r="A6" s="11" t="str">
        <f>Police!A6</f>
        <v>Łukasz Prokopiuk</v>
      </c>
      <c r="B6" s="11" t="str">
        <f>IF([1]Relative!H277="","-",[1]Relative!H277)</f>
        <v>Neutral</v>
      </c>
      <c r="C6" s="11" t="s">
        <v>14</v>
      </c>
      <c r="D6" s="57" t="s">
        <v>22</v>
      </c>
      <c r="E6" s="57" t="s">
        <v>12</v>
      </c>
      <c r="F6" s="57" t="s">
        <v>23</v>
      </c>
      <c r="G6" s="57" t="s">
        <v>17</v>
      </c>
      <c r="H6" s="13">
        <f>Police!J6</f>
        <v>20.85</v>
      </c>
      <c r="I6" s="28">
        <f>IF(B6="-","-",[1]Relative!J277)</f>
        <v>3.9678237650224935E-2</v>
      </c>
    </row>
    <row r="7" spans="1:9" x14ac:dyDescent="0.2">
      <c r="A7" s="11" t="str">
        <f>Police!A7</f>
        <v>Łukasz Prokopiuk</v>
      </c>
      <c r="B7" s="11" t="str">
        <f>IF([1]Relative!H278="","-",[1]Relative!H278)</f>
        <v>-</v>
      </c>
      <c r="C7" s="11" t="s">
        <v>13</v>
      </c>
      <c r="D7" s="57" t="s">
        <v>12</v>
      </c>
      <c r="E7" s="57" t="s">
        <v>24</v>
      </c>
      <c r="F7" s="57" t="s">
        <v>25</v>
      </c>
      <c r="G7" s="57" t="s">
        <v>12</v>
      </c>
      <c r="H7" s="13">
        <f>Police!J7</f>
        <v>20.88</v>
      </c>
      <c r="I7" s="28" t="str">
        <f>IF(B7="-","-",[1]Relative!J278)</f>
        <v>-</v>
      </c>
    </row>
    <row r="8" spans="1:9" x14ac:dyDescent="0.2">
      <c r="A8" s="11" t="str">
        <f>Police!A8</f>
        <v>Łukasz Prokopiuk</v>
      </c>
      <c r="B8" s="11" t="str">
        <f>IF([1]Relative!H279="","-",[1]Relative!H279)</f>
        <v>Underweight</v>
      </c>
      <c r="C8" s="11" t="s">
        <v>14</v>
      </c>
      <c r="D8" s="57" t="s">
        <v>17</v>
      </c>
      <c r="E8" s="57" t="s">
        <v>12</v>
      </c>
      <c r="F8" s="57" t="s">
        <v>26</v>
      </c>
      <c r="G8" s="57" t="s">
        <v>27</v>
      </c>
      <c r="H8" s="13">
        <f>Police!J8</f>
        <v>20.99</v>
      </c>
      <c r="I8" s="28">
        <f>IF(B8="-","-",[1]Relative!J279)</f>
        <v>-0.11795260718533773</v>
      </c>
    </row>
    <row r="9" spans="1:9" x14ac:dyDescent="0.2">
      <c r="A9" s="11" t="str">
        <f>Police!A9</f>
        <v>Łukasz Prokopiuk</v>
      </c>
      <c r="B9" s="11" t="str">
        <f>IF([1]Relative!H280="","-",[1]Relative!H280)</f>
        <v>-</v>
      </c>
      <c r="C9" s="11" t="s">
        <v>13</v>
      </c>
      <c r="D9" s="57" t="s">
        <v>12</v>
      </c>
      <c r="E9" s="57" t="s">
        <v>28</v>
      </c>
      <c r="F9" s="57" t="s">
        <v>29</v>
      </c>
      <c r="G9" s="57" t="s">
        <v>12</v>
      </c>
      <c r="H9" s="13">
        <f>Police!J9</f>
        <v>20.100000000000001</v>
      </c>
      <c r="I9" s="28" t="str">
        <f>IF(B9="-","-",[1]Relative!J280)</f>
        <v>-</v>
      </c>
    </row>
    <row r="10" spans="1:9" x14ac:dyDescent="0.2">
      <c r="A10" s="11" t="str">
        <f>Police!A10</f>
        <v>Łukasz Prokopiuk</v>
      </c>
      <c r="B10" s="11" t="str">
        <f>IF([1]Relative!H281="","-",[1]Relative!H281)</f>
        <v>-</v>
      </c>
      <c r="C10" s="11" t="s">
        <v>13</v>
      </c>
      <c r="D10" s="57" t="s">
        <v>12</v>
      </c>
      <c r="E10" s="57" t="s">
        <v>30</v>
      </c>
      <c r="F10" s="57" t="s">
        <v>31</v>
      </c>
      <c r="G10" s="57" t="s">
        <v>12</v>
      </c>
      <c r="H10" s="13">
        <f>Police!J10</f>
        <v>19.899999999999999</v>
      </c>
      <c r="I10" s="28" t="str">
        <f>IF(B10="-","-",[1]Relative!J281)</f>
        <v>-</v>
      </c>
    </row>
    <row r="11" spans="1:9" x14ac:dyDescent="0.2">
      <c r="A11" s="11" t="str">
        <f>Police!A11</f>
        <v>Łukasz Prokopiuk</v>
      </c>
      <c r="B11" s="11" t="str">
        <f>IF([1]Relative!H282="","-",[1]Relative!H282)</f>
        <v>-</v>
      </c>
      <c r="C11" s="11" t="s">
        <v>13</v>
      </c>
      <c r="D11" s="57" t="s">
        <v>12</v>
      </c>
      <c r="E11" s="57" t="s">
        <v>32</v>
      </c>
      <c r="F11" s="57" t="s">
        <v>33</v>
      </c>
      <c r="G11" s="57" t="s">
        <v>12</v>
      </c>
      <c r="H11" s="13">
        <f>Police!J11</f>
        <v>19.8</v>
      </c>
      <c r="I11" s="28" t="str">
        <f>IF(B11="-","-",[1]Relative!J282)</f>
        <v>-</v>
      </c>
    </row>
    <row r="12" spans="1:9" x14ac:dyDescent="0.2">
      <c r="A12" s="11" t="str">
        <f>Police!A12</f>
        <v>Łukasz Prokopiuk</v>
      </c>
      <c r="B12" s="11" t="str">
        <f>IF([1]Relative!H283="","-",[1]Relative!H283)</f>
        <v>-</v>
      </c>
      <c r="C12" s="11" t="s">
        <v>13</v>
      </c>
      <c r="D12" s="57" t="s">
        <v>12</v>
      </c>
      <c r="E12" s="57" t="s">
        <v>34</v>
      </c>
      <c r="F12" s="57" t="s">
        <v>35</v>
      </c>
      <c r="G12" s="57" t="s">
        <v>12</v>
      </c>
      <c r="H12" s="13">
        <f>Police!J12</f>
        <v>19.7</v>
      </c>
      <c r="I12" s="28" t="str">
        <f>IF(B12="-","-",[1]Relative!J283)</f>
        <v>-</v>
      </c>
    </row>
    <row r="13" spans="1:9" x14ac:dyDescent="0.2">
      <c r="A13" s="11" t="str">
        <f>Police!A13</f>
        <v>Łukasz Prokopiuk</v>
      </c>
      <c r="B13" s="11" t="str">
        <f>IF([1]Relative!H284="","-",[1]Relative!H284)</f>
        <v>-</v>
      </c>
      <c r="C13" s="11" t="s">
        <v>13</v>
      </c>
      <c r="D13" s="57" t="s">
        <v>12</v>
      </c>
      <c r="E13" s="57" t="s">
        <v>36</v>
      </c>
      <c r="F13" s="57" t="s">
        <v>37</v>
      </c>
      <c r="G13" s="57" t="s">
        <v>12</v>
      </c>
      <c r="H13" s="13">
        <f>Police!J13</f>
        <v>19.5</v>
      </c>
      <c r="I13" s="28" t="str">
        <f>IF(B13="-","-",[1]Relative!J284)</f>
        <v>-</v>
      </c>
    </row>
    <row r="14" spans="1:9" x14ac:dyDescent="0.2">
      <c r="A14" s="11" t="str">
        <f>Police!A14</f>
        <v>Łukasz Prokopiuk</v>
      </c>
      <c r="B14" s="11" t="str">
        <f>IF([1]Relative!H285="","-",[1]Relative!H285)</f>
        <v>-</v>
      </c>
      <c r="C14" s="11" t="s">
        <v>13</v>
      </c>
      <c r="D14" s="57" t="s">
        <v>12</v>
      </c>
      <c r="E14" s="57" t="s">
        <v>38</v>
      </c>
      <c r="F14" s="57" t="s">
        <v>39</v>
      </c>
      <c r="G14" s="57" t="s">
        <v>12</v>
      </c>
      <c r="H14" s="13">
        <f>Police!J14</f>
        <v>19.399999999999999</v>
      </c>
      <c r="I14" s="28" t="str">
        <f>IF(B14="-","-",[1]Relative!J285)</f>
        <v>-</v>
      </c>
    </row>
    <row r="15" spans="1:9" x14ac:dyDescent="0.2">
      <c r="A15" s="11" t="str">
        <f>Police!A15</f>
        <v>Łukasz Prokopiuk</v>
      </c>
      <c r="B15" s="11" t="str">
        <f>IF([1]Relative!H286="","-",[1]Relative!H286)</f>
        <v>-</v>
      </c>
      <c r="C15" s="11" t="s">
        <v>13</v>
      </c>
      <c r="D15" s="57" t="s">
        <v>12</v>
      </c>
      <c r="E15" s="57" t="s">
        <v>40</v>
      </c>
      <c r="F15" s="57" t="s">
        <v>41</v>
      </c>
      <c r="G15" s="57" t="s">
        <v>12</v>
      </c>
      <c r="H15" s="13">
        <f>Police!J15</f>
        <v>19.2</v>
      </c>
      <c r="I15" s="28" t="str">
        <f>IF(B15="-","-",[1]Relative!J286)</f>
        <v>-</v>
      </c>
    </row>
    <row r="16" spans="1:9" x14ac:dyDescent="0.2">
      <c r="A16" s="11" t="str">
        <f>Police!A16</f>
        <v>Łukasz Prokopiuk</v>
      </c>
      <c r="B16" s="11" t="str">
        <f>IF([1]Relative!H287="","-",[1]Relative!H287)</f>
        <v>-</v>
      </c>
      <c r="C16" s="11" t="s">
        <v>13</v>
      </c>
      <c r="D16" s="57" t="s">
        <v>12</v>
      </c>
      <c r="E16" s="57" t="s">
        <v>42</v>
      </c>
      <c r="F16" s="57" t="s">
        <v>43</v>
      </c>
      <c r="G16" s="57" t="s">
        <v>12</v>
      </c>
      <c r="H16" s="13">
        <f>Police!J16</f>
        <v>17.7</v>
      </c>
      <c r="I16" s="28" t="str">
        <f>IF(B16="-","-",[1]Relative!J287)</f>
        <v>-</v>
      </c>
    </row>
    <row r="17" spans="1:9" x14ac:dyDescent="0.2">
      <c r="A17" s="11" t="str">
        <f>Police!A17</f>
        <v>Łukasz Prokopiuk</v>
      </c>
      <c r="B17" s="11" t="str">
        <f>IF([1]Relative!H288="","-",[1]Relative!H288)</f>
        <v>-</v>
      </c>
      <c r="C17" s="11" t="s">
        <v>13</v>
      </c>
      <c r="D17" s="57" t="s">
        <v>12</v>
      </c>
      <c r="E17" s="57" t="s">
        <v>63</v>
      </c>
      <c r="F17" s="57" t="s">
        <v>27</v>
      </c>
      <c r="G17" s="57" t="s">
        <v>12</v>
      </c>
      <c r="H17" s="13">
        <f>Police!J17</f>
        <v>16.2</v>
      </c>
      <c r="I17" s="28" t="str">
        <f>IF(B17="-","-",[1]Relative!J288)</f>
        <v>-</v>
      </c>
    </row>
    <row r="18" spans="1:9" x14ac:dyDescent="0.2">
      <c r="A18" s="11" t="str">
        <f>Police!A18</f>
        <v>Łukasz Prokopiuk</v>
      </c>
      <c r="B18" s="11" t="str">
        <f>IF([1]Relative!H289="","-",[1]Relative!H289)</f>
        <v>Neutral</v>
      </c>
      <c r="C18" s="11" t="s">
        <v>15</v>
      </c>
      <c r="D18" s="57" t="s">
        <v>27</v>
      </c>
      <c r="E18" s="57" t="s">
        <v>12</v>
      </c>
      <c r="F18" s="57" t="s">
        <v>44</v>
      </c>
      <c r="G18" s="57" t="s">
        <v>45</v>
      </c>
      <c r="H18" s="13">
        <f>Police!J18</f>
        <v>16.2</v>
      </c>
      <c r="I18" s="28" t="str">
        <f>IF(B18="-","-",[1]Relative!J289)</f>
        <v>-</v>
      </c>
    </row>
    <row r="19" spans="1:9" x14ac:dyDescent="0.2">
      <c r="A19" s="11" t="str">
        <f>Police!A19</f>
        <v>Łukasz Prokopiuk</v>
      </c>
      <c r="B19" s="11" t="str">
        <f>IF([1]Relative!H290="","-",[1]Relative!H290)</f>
        <v>-</v>
      </c>
      <c r="C19" s="11" t="s">
        <v>13</v>
      </c>
      <c r="D19" s="57" t="s">
        <v>12</v>
      </c>
      <c r="E19" s="57" t="s">
        <v>59</v>
      </c>
      <c r="F19" s="57" t="s">
        <v>60</v>
      </c>
      <c r="G19" s="57" t="s">
        <v>12</v>
      </c>
      <c r="H19" s="13">
        <f>Police!J19</f>
        <v>16.5</v>
      </c>
      <c r="I19" s="28" t="str">
        <f>IF(B19="-","-",[1]Relative!J290)</f>
        <v>-</v>
      </c>
    </row>
    <row r="20" spans="1:9" x14ac:dyDescent="0.2">
      <c r="A20" s="11" t="str">
        <f>Police!A20</f>
        <v>Łukasz Prokopiuk</v>
      </c>
      <c r="B20" s="11" t="str">
        <f>IF([1]Relative!H291="","-",[1]Relative!H291)</f>
        <v>-</v>
      </c>
      <c r="C20" s="11" t="s">
        <v>13</v>
      </c>
      <c r="D20" s="57" t="s">
        <v>12</v>
      </c>
      <c r="E20" s="57" t="s">
        <v>48</v>
      </c>
      <c r="F20" s="57" t="s">
        <v>49</v>
      </c>
      <c r="G20" s="57" t="s">
        <v>12</v>
      </c>
      <c r="H20" s="13">
        <f>Police!J20</f>
        <v>17.55</v>
      </c>
      <c r="I20" s="28" t="str">
        <f>IF(B20="-","-",[1]Relative!J291)</f>
        <v>-</v>
      </c>
    </row>
    <row r="21" spans="1:9" ht="16.5" x14ac:dyDescent="0.3">
      <c r="B21" s="11"/>
      <c r="C21" s="11"/>
      <c r="D21" s="27"/>
      <c r="E21" s="30"/>
      <c r="F21" s="30"/>
      <c r="G21" s="11"/>
      <c r="H21" s="13"/>
      <c r="I21" s="28"/>
    </row>
    <row r="22" spans="1:9" x14ac:dyDescent="0.2">
      <c r="B22" s="11"/>
      <c r="C22" s="11"/>
      <c r="D22" s="27"/>
      <c r="G22" s="11"/>
      <c r="H22" s="13"/>
      <c r="I22" s="28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4">
    <tabColor rgb="FFCCFFFF"/>
  </sheetPr>
  <dimension ref="A1:L20"/>
  <sheetViews>
    <sheetView topLeftCell="A101" zoomScaleNormal="100" workbookViewId="0">
      <selection activeCell="A21" sqref="A21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12.7109375" bestFit="1" customWidth="1"/>
    <col min="9" max="9" width="20.85546875" bestFit="1" customWidth="1"/>
    <col min="10" max="10" width="23.5703125" bestFit="1" customWidth="1"/>
    <col min="11" max="11" width="15.5703125" bestFit="1" customWidth="1"/>
    <col min="12" max="12" width="9.140625" style="2"/>
  </cols>
  <sheetData>
    <row r="1" spans="1:12" x14ac:dyDescent="0.2">
      <c r="A1" s="1" t="s">
        <v>0</v>
      </c>
      <c r="B1" s="1"/>
      <c r="D1" s="2"/>
      <c r="E1" s="2"/>
      <c r="F1" s="2"/>
      <c r="G1" s="2"/>
      <c r="H1" s="2"/>
      <c r="I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64</v>
      </c>
      <c r="B3" s="5"/>
      <c r="C3" s="5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8" t="s">
        <v>16</v>
      </c>
      <c r="B4" s="11" t="s">
        <v>133</v>
      </c>
      <c r="C4" s="8" t="s">
        <v>13</v>
      </c>
      <c r="D4" s="12" t="s">
        <v>12</v>
      </c>
      <c r="E4" s="15" t="s">
        <v>18</v>
      </c>
      <c r="F4" s="15" t="s">
        <v>19</v>
      </c>
      <c r="G4" s="12" t="s">
        <v>65</v>
      </c>
      <c r="H4" s="10" t="str">
        <f>IF([1]Absolute!I122="","-",IF($B5="","-",[1]Absolute!I122))</f>
        <v>-</v>
      </c>
      <c r="I4" s="10" t="str">
        <f>IF([1]Absolute!J122="","-",IF($B5="","-",[1]Absolute!J122))</f>
        <v>-</v>
      </c>
      <c r="J4" s="13">
        <f>[1]Absolute!K122</f>
        <v>65.06</v>
      </c>
      <c r="K4" s="14">
        <f>[1]Absolute!L122</f>
        <v>60</v>
      </c>
      <c r="L4" s="12" t="s">
        <v>13</v>
      </c>
    </row>
    <row r="5" spans="1:12" x14ac:dyDescent="0.2">
      <c r="A5" s="8" t="s">
        <v>16</v>
      </c>
      <c r="B5" s="11" t="str">
        <f>IF([1]Absolute!G123="","-",[1]Absolute!G123)</f>
        <v>-</v>
      </c>
      <c r="C5" s="8" t="s">
        <v>13</v>
      </c>
      <c r="D5" s="12" t="s">
        <v>12</v>
      </c>
      <c r="E5" s="15" t="s">
        <v>20</v>
      </c>
      <c r="F5" s="15" t="s">
        <v>21</v>
      </c>
      <c r="G5" s="12" t="s">
        <v>12</v>
      </c>
      <c r="H5" s="10" t="str">
        <f>IF([1]Absolute!I123="","-",IF($B6="","-",[1]Absolute!I123))</f>
        <v>-</v>
      </c>
      <c r="I5" s="10" t="str">
        <f>IF([1]Absolute!J123="","-",IF($B6="","-",[1]Absolute!J123))</f>
        <v>-</v>
      </c>
      <c r="J5" s="13">
        <f>[1]Absolute!K123</f>
        <v>65.39</v>
      </c>
      <c r="K5" s="14">
        <f>[1]Absolute!L123</f>
        <v>60</v>
      </c>
      <c r="L5" s="12" t="str">
        <f t="shared" ref="L5:L18" si="0">IF(K5&gt;K4,"↑",IF(K5=K4,"→","↓"))</f>
        <v>→</v>
      </c>
    </row>
    <row r="6" spans="1:12" x14ac:dyDescent="0.2">
      <c r="A6" s="8" t="s">
        <v>16</v>
      </c>
      <c r="B6" s="11" t="str">
        <f>IF([1]Absolute!G124="","-",[1]Absolute!G124)</f>
        <v>-</v>
      </c>
      <c r="C6" s="8" t="s">
        <v>13</v>
      </c>
      <c r="D6" s="12" t="s">
        <v>12</v>
      </c>
      <c r="E6" s="15" t="s">
        <v>66</v>
      </c>
      <c r="F6" s="15" t="s">
        <v>67</v>
      </c>
      <c r="G6" s="12" t="s">
        <v>12</v>
      </c>
      <c r="H6" s="10" t="str">
        <f>IF([1]Absolute!I124="","-",IF($B9="","-",[1]Absolute!I124))</f>
        <v>-</v>
      </c>
      <c r="I6" s="10" t="str">
        <f>IF([1]Absolute!J124="","-",IF($B9="","-",[1]Absolute!J124))</f>
        <v>-</v>
      </c>
      <c r="J6" s="13">
        <f>[1]Absolute!K124</f>
        <v>60.51</v>
      </c>
      <c r="K6" s="14">
        <f>[1]Absolute!L124</f>
        <v>60</v>
      </c>
      <c r="L6" s="12" t="str">
        <f t="shared" si="0"/>
        <v>→</v>
      </c>
    </row>
    <row r="7" spans="1:12" x14ac:dyDescent="0.2">
      <c r="A7" s="8" t="s">
        <v>16</v>
      </c>
      <c r="B7" s="11" t="str">
        <f>IF([1]Absolute!G125="","-",[1]Absolute!G125)</f>
        <v>-</v>
      </c>
      <c r="C7" s="8" t="s">
        <v>13</v>
      </c>
      <c r="D7" s="12" t="s">
        <v>12</v>
      </c>
      <c r="E7" s="15" t="s">
        <v>24</v>
      </c>
      <c r="F7" s="15" t="s">
        <v>25</v>
      </c>
      <c r="G7" s="12" t="s">
        <v>12</v>
      </c>
      <c r="H7" s="10" t="str">
        <f>IF([1]Absolute!I125="","-",IF($B19="","-",[1]Absolute!I125))</f>
        <v>-</v>
      </c>
      <c r="I7" s="10" t="str">
        <f>IF([1]Absolute!J125="","-",IF($B19="","-",[1]Absolute!J125))</f>
        <v>-</v>
      </c>
      <c r="J7" s="13">
        <f>[1]Absolute!K125</f>
        <v>56.6</v>
      </c>
      <c r="K7" s="14">
        <f>[1]Absolute!L125</f>
        <v>60</v>
      </c>
      <c r="L7" s="12" t="str">
        <f t="shared" si="0"/>
        <v>→</v>
      </c>
    </row>
    <row r="8" spans="1:12" x14ac:dyDescent="0.2">
      <c r="A8" s="8" t="s">
        <v>16</v>
      </c>
      <c r="B8" s="11" t="str">
        <f>IF([1]Absolute!G126="","-",[1]Absolute!G126)</f>
        <v>-</v>
      </c>
      <c r="C8" s="8" t="s">
        <v>13</v>
      </c>
      <c r="D8" s="12" t="s">
        <v>12</v>
      </c>
      <c r="E8" s="15" t="s">
        <v>17</v>
      </c>
      <c r="F8" s="15" t="s">
        <v>26</v>
      </c>
      <c r="G8" s="12" t="s">
        <v>12</v>
      </c>
      <c r="H8" s="10" t="str">
        <f>IF([1]Absolute!I126="","-",IF($B20="","-",[1]Absolute!I126))</f>
        <v>-</v>
      </c>
      <c r="I8" s="10" t="str">
        <f>IF([1]Absolute!J126="","-",IF($B20="","-",[1]Absolute!J126))</f>
        <v>-</v>
      </c>
      <c r="J8" s="13">
        <f>[1]Absolute!K126</f>
        <v>51.78</v>
      </c>
      <c r="K8" s="14">
        <f>[1]Absolute!L126</f>
        <v>45</v>
      </c>
      <c r="L8" s="12" t="str">
        <f t="shared" si="0"/>
        <v>↓</v>
      </c>
    </row>
    <row r="9" spans="1:12" x14ac:dyDescent="0.2">
      <c r="A9" s="8" t="s">
        <v>16</v>
      </c>
      <c r="B9" s="11" t="str">
        <f>IF([1]Absolute!G127="","-",[1]Absolute!G127)</f>
        <v>-</v>
      </c>
      <c r="C9" s="8" t="s">
        <v>13</v>
      </c>
      <c r="D9" s="12" t="s">
        <v>12</v>
      </c>
      <c r="E9" s="58" t="s">
        <v>28</v>
      </c>
      <c r="F9" s="58" t="s">
        <v>29</v>
      </c>
      <c r="G9" s="12" t="s">
        <v>12</v>
      </c>
      <c r="H9" s="10" t="str">
        <f>IF([1]Absolute!I127="","-",IF(#REF!="","-",[1]Absolute!I127))</f>
        <v>-</v>
      </c>
      <c r="I9" s="10" t="str">
        <f>IF([1]Absolute!J127="","-",IF(#REF!="","-",[1]Absolute!J127))</f>
        <v>-</v>
      </c>
      <c r="J9" s="13">
        <f>[1]Absolute!K127</f>
        <v>56.5</v>
      </c>
      <c r="K9" s="14">
        <f>[1]Absolute!L127</f>
        <v>45</v>
      </c>
      <c r="L9" s="12" t="str">
        <f t="shared" si="0"/>
        <v>→</v>
      </c>
    </row>
    <row r="10" spans="1:12" x14ac:dyDescent="0.2">
      <c r="A10" s="8" t="s">
        <v>16</v>
      </c>
      <c r="B10" s="11" t="str">
        <f>IF([1]Absolute!G128="","-",[1]Absolute!G128)</f>
        <v>Hold</v>
      </c>
      <c r="C10" s="8" t="s">
        <v>15</v>
      </c>
      <c r="D10" s="12" t="s">
        <v>65</v>
      </c>
      <c r="E10" s="58" t="s">
        <v>12</v>
      </c>
      <c r="F10" s="58" t="s">
        <v>68</v>
      </c>
      <c r="G10" s="12" t="s">
        <v>69</v>
      </c>
      <c r="H10" s="10" t="e">
        <f>IF([1]Absolute!I128="","-",IF(#REF!="","-",[1]Absolute!I128))</f>
        <v>#REF!</v>
      </c>
      <c r="I10" s="10" t="e">
        <f>IF([1]Absolute!J128="","-",IF(#REF!="","-",[1]Absolute!J128))</f>
        <v>#REF!</v>
      </c>
      <c r="J10" s="13">
        <f>[1]Absolute!K128</f>
        <v>60.4</v>
      </c>
      <c r="K10" s="14">
        <f>[1]Absolute!L128</f>
        <v>60</v>
      </c>
      <c r="L10" s="12" t="str">
        <f t="shared" si="0"/>
        <v>↑</v>
      </c>
    </row>
    <row r="11" spans="1:12" x14ac:dyDescent="0.2">
      <c r="A11" s="8" t="s">
        <v>16</v>
      </c>
      <c r="B11" s="11" t="str">
        <f>IF([1]Absolute!G129="","-",[1]Absolute!G129)</f>
        <v>-</v>
      </c>
      <c r="C11" s="8" t="s">
        <v>13</v>
      </c>
      <c r="D11" s="12" t="s">
        <v>12</v>
      </c>
      <c r="E11" s="58" t="s">
        <v>32</v>
      </c>
      <c r="F11" s="58" t="s">
        <v>33</v>
      </c>
      <c r="G11" s="12" t="s">
        <v>12</v>
      </c>
      <c r="H11" s="10" t="str">
        <f>IF([1]Absolute!I129="","-",IF(#REF!="","-",[1]Absolute!I129))</f>
        <v>-</v>
      </c>
      <c r="I11" s="10" t="str">
        <f>IF([1]Absolute!J129="","-",IF(#REF!="","-",[1]Absolute!J129))</f>
        <v>-</v>
      </c>
      <c r="J11" s="13">
        <f>[1]Absolute!K129</f>
        <v>59</v>
      </c>
      <c r="K11" s="14">
        <f>[1]Absolute!L129</f>
        <v>60</v>
      </c>
      <c r="L11" s="12" t="str">
        <f t="shared" si="0"/>
        <v>→</v>
      </c>
    </row>
    <row r="12" spans="1:12" x14ac:dyDescent="0.2">
      <c r="A12" s="8" t="s">
        <v>16</v>
      </c>
      <c r="B12" s="11" t="str">
        <f>IF([1]Absolute!G130="","-",[1]Absolute!G130)</f>
        <v>-</v>
      </c>
      <c r="C12" s="8" t="s">
        <v>13</v>
      </c>
      <c r="D12" s="12" t="s">
        <v>12</v>
      </c>
      <c r="E12" s="58" t="s">
        <v>34</v>
      </c>
      <c r="F12" s="58" t="s">
        <v>35</v>
      </c>
      <c r="G12" s="12" t="s">
        <v>12</v>
      </c>
      <c r="H12" s="10" t="str">
        <f>IF([1]Absolute!I130="","-",IF(#REF!="","-",[1]Absolute!I130))</f>
        <v>-</v>
      </c>
      <c r="I12" s="10" t="str">
        <f>IF([1]Absolute!J130="","-",IF(#REF!="","-",[1]Absolute!J130))</f>
        <v>-</v>
      </c>
      <c r="J12" s="13">
        <f>[1]Absolute!K130</f>
        <v>58.45</v>
      </c>
      <c r="K12" s="14">
        <f>[1]Absolute!L130</f>
        <v>60</v>
      </c>
      <c r="L12" s="12" t="str">
        <f t="shared" si="0"/>
        <v>→</v>
      </c>
    </row>
    <row r="13" spans="1:12" x14ac:dyDescent="0.2">
      <c r="A13" s="8" t="s">
        <v>16</v>
      </c>
      <c r="B13" s="11" t="str">
        <f>IF([1]Absolute!G131="","-",[1]Absolute!G131)</f>
        <v>-</v>
      </c>
      <c r="C13" s="8" t="s">
        <v>13</v>
      </c>
      <c r="D13" s="12" t="s">
        <v>12</v>
      </c>
      <c r="E13" s="58" t="s">
        <v>36</v>
      </c>
      <c r="F13" s="58" t="s">
        <v>37</v>
      </c>
      <c r="G13" s="12" t="s">
        <v>12</v>
      </c>
      <c r="H13" s="10" t="str">
        <f>IF([1]Absolute!I131="","-",IF(#REF!="","-",[1]Absolute!I131))</f>
        <v>-</v>
      </c>
      <c r="I13" s="10" t="str">
        <f>IF([1]Absolute!J131="","-",IF(#REF!="","-",[1]Absolute!J131))</f>
        <v>-</v>
      </c>
      <c r="J13" s="13">
        <f>[1]Absolute!K131</f>
        <v>57</v>
      </c>
      <c r="K13" s="14">
        <f>[1]Absolute!L131</f>
        <v>63.5</v>
      </c>
      <c r="L13" s="12" t="str">
        <f t="shared" si="0"/>
        <v>↑</v>
      </c>
    </row>
    <row r="14" spans="1:12" x14ac:dyDescent="0.2">
      <c r="A14" s="8" t="s">
        <v>16</v>
      </c>
      <c r="B14" s="11" t="str">
        <f>IF([1]Absolute!G132="","-",[1]Absolute!G132)</f>
        <v>-</v>
      </c>
      <c r="C14" s="8" t="s">
        <v>13</v>
      </c>
      <c r="D14" s="12" t="s">
        <v>12</v>
      </c>
      <c r="E14" s="58" t="s">
        <v>42</v>
      </c>
      <c r="F14" s="58" t="s">
        <v>43</v>
      </c>
      <c r="G14" s="12" t="s">
        <v>12</v>
      </c>
      <c r="H14" s="10" t="str">
        <f>IF([1]Absolute!I132="","-",IF(#REF!="","-",[1]Absolute!I132))</f>
        <v>-</v>
      </c>
      <c r="I14" s="10" t="str">
        <f>IF([1]Absolute!J132="","-",IF(#REF!="","-",[1]Absolute!J132))</f>
        <v>-</v>
      </c>
      <c r="J14" s="13">
        <f>[1]Absolute!K132</f>
        <v>59.5</v>
      </c>
      <c r="K14" s="14">
        <f>[1]Absolute!L132</f>
        <v>63.5</v>
      </c>
      <c r="L14" s="12" t="str">
        <f t="shared" si="0"/>
        <v>→</v>
      </c>
    </row>
    <row r="15" spans="1:12" x14ac:dyDescent="0.2">
      <c r="A15" s="8" t="s">
        <v>16</v>
      </c>
      <c r="B15" s="11" t="str">
        <f>IF([1]Absolute!G133="","-",[1]Absolute!G133)</f>
        <v>Buy</v>
      </c>
      <c r="C15" s="8" t="s">
        <v>15</v>
      </c>
      <c r="D15" s="12" t="s">
        <v>69</v>
      </c>
      <c r="E15" s="58" t="s">
        <v>12</v>
      </c>
      <c r="F15" s="58" t="s">
        <v>70</v>
      </c>
      <c r="G15" s="12" t="s">
        <v>71</v>
      </c>
      <c r="H15" s="10" t="e">
        <f>IF([1]Absolute!I133="","-",IF(#REF!="","-",[1]Absolute!I133))</f>
        <v>#REF!</v>
      </c>
      <c r="I15" s="10" t="e">
        <f>IF([1]Absolute!J133="","-",IF(#REF!="","-",[1]Absolute!J133))</f>
        <v>#REF!</v>
      </c>
      <c r="J15" s="13">
        <f>[1]Absolute!K133</f>
        <v>60.2</v>
      </c>
      <c r="K15" s="14">
        <f>[1]Absolute!L133</f>
        <v>80</v>
      </c>
      <c r="L15" s="12" t="str">
        <f t="shared" si="0"/>
        <v>↑</v>
      </c>
    </row>
    <row r="16" spans="1:12" x14ac:dyDescent="0.2">
      <c r="A16" s="8" t="s">
        <v>16</v>
      </c>
      <c r="B16" s="11" t="str">
        <f>IF([1]Absolute!G134="","-",[1]Absolute!G134)</f>
        <v>-</v>
      </c>
      <c r="C16" s="8" t="s">
        <v>13</v>
      </c>
      <c r="D16" s="12" t="s">
        <v>12</v>
      </c>
      <c r="E16" s="58" t="s">
        <v>72</v>
      </c>
      <c r="F16" s="58" t="s">
        <v>73</v>
      </c>
      <c r="G16" s="12" t="s">
        <v>12</v>
      </c>
      <c r="H16" s="10" t="str">
        <f>IF([1]Absolute!I134="","-",IF(#REF!="","-",[1]Absolute!I134))</f>
        <v>-</v>
      </c>
      <c r="I16" s="10" t="str">
        <f>IF([1]Absolute!J134="","-",IF(#REF!="","-",[1]Absolute!J134))</f>
        <v>-</v>
      </c>
      <c r="J16" s="13">
        <f>[1]Absolute!K134</f>
        <v>53.2</v>
      </c>
      <c r="K16" s="14">
        <f>[1]Absolute!L134</f>
        <v>72.5</v>
      </c>
      <c r="L16" s="12" t="str">
        <f t="shared" si="0"/>
        <v>↓</v>
      </c>
    </row>
    <row r="17" spans="1:12" x14ac:dyDescent="0.2">
      <c r="A17" s="8" t="s">
        <v>16</v>
      </c>
      <c r="B17" s="11" t="str">
        <f>IF([1]Absolute!G135="","-",[1]Absolute!G135)</f>
        <v>-</v>
      </c>
      <c r="C17" s="8" t="s">
        <v>13</v>
      </c>
      <c r="D17" s="12" t="s">
        <v>12</v>
      </c>
      <c r="E17" s="58" t="s">
        <v>59</v>
      </c>
      <c r="F17" s="58" t="s">
        <v>60</v>
      </c>
      <c r="G17" s="12" t="s">
        <v>12</v>
      </c>
      <c r="H17" s="10" t="str">
        <f>IF([1]Absolute!I135="","-",IF(#REF!="","-",[1]Absolute!I135))</f>
        <v>-</v>
      </c>
      <c r="I17" s="10" t="str">
        <f>IF([1]Absolute!J135="","-",IF(#REF!="","-",[1]Absolute!J135))</f>
        <v>-</v>
      </c>
      <c r="J17" s="13">
        <f>[1]Absolute!K135</f>
        <v>57.15</v>
      </c>
      <c r="K17" s="14">
        <f>[1]Absolute!L135</f>
        <v>72.5</v>
      </c>
      <c r="L17" s="12" t="str">
        <f t="shared" si="0"/>
        <v>→</v>
      </c>
    </row>
    <row r="18" spans="1:12" x14ac:dyDescent="0.2">
      <c r="A18" s="8" t="s">
        <v>16</v>
      </c>
      <c r="B18" s="11" t="str">
        <f>IF([1]Absolute!G136="","-",[1]Absolute!G136)</f>
        <v>-</v>
      </c>
      <c r="C18" s="8" t="s">
        <v>13</v>
      </c>
      <c r="D18" s="12" t="s">
        <v>12</v>
      </c>
      <c r="E18" s="58" t="s">
        <v>48</v>
      </c>
      <c r="F18" s="58" t="s">
        <v>49</v>
      </c>
      <c r="G18" s="12" t="s">
        <v>12</v>
      </c>
      <c r="H18" s="10" t="str">
        <f>IF([1]Absolute!I136="","-",IF(#REF!="","-",[1]Absolute!I136))</f>
        <v>-</v>
      </c>
      <c r="I18" s="10" t="str">
        <f>IF([1]Absolute!J136="","-",IF(#REF!="","-",[1]Absolute!J136))</f>
        <v>-</v>
      </c>
      <c r="J18" s="13">
        <f>[1]Absolute!K136</f>
        <v>56.3</v>
      </c>
      <c r="K18" s="14">
        <f>[1]Absolute!L136</f>
        <v>72.5</v>
      </c>
      <c r="L18" s="12" t="str">
        <f t="shared" si="0"/>
        <v>→</v>
      </c>
    </row>
    <row r="19" spans="1:12" ht="15" x14ac:dyDescent="0.25">
      <c r="D19" s="17"/>
      <c r="E19" s="22"/>
      <c r="F19" s="22"/>
      <c r="G19" s="7"/>
      <c r="H19" s="18"/>
      <c r="I19" s="18"/>
      <c r="J19" s="19"/>
      <c r="K19" s="20"/>
    </row>
    <row r="20" spans="1:12" ht="15" x14ac:dyDescent="0.25">
      <c r="D20" s="17"/>
      <c r="E20" s="22"/>
      <c r="F20" s="22"/>
      <c r="G20" s="7"/>
      <c r="H20" s="18"/>
      <c r="I20" s="18"/>
      <c r="J20" s="19"/>
      <c r="K20" s="2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5">
    <tabColor rgb="FFCCFFFF"/>
  </sheetPr>
  <dimension ref="A1:I20"/>
  <sheetViews>
    <sheetView topLeftCell="A106" workbookViewId="0">
      <selection activeCell="A21" sqref="A21:XFD57"/>
    </sheetView>
  </sheetViews>
  <sheetFormatPr defaultRowHeight="12.75" x14ac:dyDescent="0.2"/>
  <cols>
    <col min="1" max="1" width="15.7109375" customWidth="1"/>
    <col min="2" max="2" width="25.5703125" bestFit="1" customWidth="1"/>
    <col min="3" max="3" width="3.42578125" bestFit="1" customWidth="1"/>
    <col min="4" max="4" width="10.140625" bestFit="1" customWidth="1"/>
    <col min="5" max="5" width="15.7109375" bestFit="1" customWidth="1"/>
    <col min="6" max="6" width="15.7109375" customWidth="1"/>
    <col min="7" max="7" width="22.28515625" bestFit="1" customWidth="1"/>
    <col min="8" max="8" width="23.5703125" bestFit="1" customWidth="1"/>
    <col min="9" max="9" width="20.85546875" bestFit="1" customWidth="1"/>
  </cols>
  <sheetData>
    <row r="1" spans="1:9" x14ac:dyDescent="0.2">
      <c r="A1" s="1" t="s">
        <v>51</v>
      </c>
      <c r="B1" s="1"/>
      <c r="C1" s="23"/>
      <c r="D1" s="23"/>
      <c r="E1" s="23"/>
      <c r="F1" s="23"/>
      <c r="G1" s="23"/>
      <c r="H1" s="1"/>
      <c r="I1" s="23"/>
    </row>
    <row r="2" spans="1:9" x14ac:dyDescent="0.2">
      <c r="A2" s="3" t="s">
        <v>1</v>
      </c>
      <c r="B2" s="3" t="s">
        <v>52</v>
      </c>
      <c r="C2" s="4"/>
      <c r="D2" s="4" t="s">
        <v>3</v>
      </c>
      <c r="E2" s="4" t="s">
        <v>4</v>
      </c>
      <c r="F2" s="4" t="s">
        <v>5</v>
      </c>
      <c r="G2" s="4" t="s">
        <v>6</v>
      </c>
      <c r="H2" s="3" t="s">
        <v>9</v>
      </c>
      <c r="I2" s="4" t="s">
        <v>8</v>
      </c>
    </row>
    <row r="3" spans="1:9" x14ac:dyDescent="0.2">
      <c r="A3" s="5" t="s">
        <v>64</v>
      </c>
      <c r="B3" s="5"/>
      <c r="C3" s="6"/>
      <c r="D3" s="6"/>
      <c r="E3" s="6"/>
      <c r="F3" s="6"/>
      <c r="G3" s="6"/>
      <c r="H3" s="5"/>
      <c r="I3" s="6"/>
    </row>
    <row r="4" spans="1:9" x14ac:dyDescent="0.2">
      <c r="A4" s="11" t="str">
        <f>Ciech!A4</f>
        <v>Łukasz Prokopiuk</v>
      </c>
      <c r="B4" s="8" t="s">
        <v>130</v>
      </c>
      <c r="C4" s="8" t="s">
        <v>13</v>
      </c>
      <c r="D4" s="12" t="s">
        <v>12</v>
      </c>
      <c r="E4" s="9" t="s">
        <v>18</v>
      </c>
      <c r="F4" s="9" t="s">
        <v>19</v>
      </c>
      <c r="G4" s="12" t="s">
        <v>65</v>
      </c>
      <c r="H4" s="13">
        <f>Ciech!J4</f>
        <v>65.06</v>
      </c>
      <c r="I4" s="28" t="str">
        <f>IF([1]Relative!J122="","-",[1]Relative!J122)</f>
        <v>-</v>
      </c>
    </row>
    <row r="5" spans="1:9" x14ac:dyDescent="0.2">
      <c r="A5" s="11" t="str">
        <f>Ciech!A5</f>
        <v>Łukasz Prokopiuk</v>
      </c>
      <c r="B5" s="8" t="str">
        <f>IF([1]Relative!H123="","-",[1]Relative!H123)</f>
        <v>-</v>
      </c>
      <c r="C5" s="8" t="s">
        <v>13</v>
      </c>
      <c r="D5" s="12" t="s">
        <v>12</v>
      </c>
      <c r="E5" s="9" t="s">
        <v>20</v>
      </c>
      <c r="F5" s="9" t="s">
        <v>21</v>
      </c>
      <c r="G5" s="12" t="s">
        <v>12</v>
      </c>
      <c r="H5" s="13">
        <f>Ciech!J5</f>
        <v>65.39</v>
      </c>
      <c r="I5" s="28" t="str">
        <f>IF([1]Relative!J123="","-",[1]Relative!J123)</f>
        <v>-</v>
      </c>
    </row>
    <row r="6" spans="1:9" x14ac:dyDescent="0.2">
      <c r="A6" s="11" t="str">
        <f>Ciech!A6</f>
        <v>Łukasz Prokopiuk</v>
      </c>
      <c r="B6" s="8" t="str">
        <f>IF([1]Relative!H124="","-",[1]Relative!H124)</f>
        <v>-</v>
      </c>
      <c r="C6" s="8" t="s">
        <v>13</v>
      </c>
      <c r="D6" s="12" t="s">
        <v>12</v>
      </c>
      <c r="E6" s="9" t="s">
        <v>66</v>
      </c>
      <c r="F6" s="9" t="s">
        <v>67</v>
      </c>
      <c r="G6" s="12" t="s">
        <v>12</v>
      </c>
      <c r="H6" s="13">
        <f>Ciech!J6</f>
        <v>60.51</v>
      </c>
      <c r="I6" s="28" t="str">
        <f>IF([1]Relative!J124="","-",[1]Relative!J124)</f>
        <v>-</v>
      </c>
    </row>
    <row r="7" spans="1:9" x14ac:dyDescent="0.2">
      <c r="A7" s="11" t="str">
        <f>Ciech!A7</f>
        <v>Łukasz Prokopiuk</v>
      </c>
      <c r="B7" s="8" t="str">
        <f>IF([1]Relative!H125="","-",[1]Relative!H125)</f>
        <v>-</v>
      </c>
      <c r="C7" s="8" t="s">
        <v>13</v>
      </c>
      <c r="D7" s="12" t="s">
        <v>12</v>
      </c>
      <c r="E7" s="9" t="s">
        <v>24</v>
      </c>
      <c r="F7" s="9" t="s">
        <v>25</v>
      </c>
      <c r="G7" s="12" t="s">
        <v>12</v>
      </c>
      <c r="H7" s="13">
        <f>Ciech!J7</f>
        <v>56.6</v>
      </c>
      <c r="I7" s="28" t="str">
        <f>IF([1]Relative!J125="","-",[1]Relative!J125)</f>
        <v>-</v>
      </c>
    </row>
    <row r="8" spans="1:9" x14ac:dyDescent="0.2">
      <c r="A8" s="11" t="str">
        <f>Ciech!A8</f>
        <v>Łukasz Prokopiuk</v>
      </c>
      <c r="B8" s="8" t="str">
        <f>IF([1]Relative!H126="","-",[1]Relative!H126)</f>
        <v>-</v>
      </c>
      <c r="C8" s="8" t="s">
        <v>13</v>
      </c>
      <c r="D8" s="12" t="s">
        <v>12</v>
      </c>
      <c r="E8" s="15" t="s">
        <v>17</v>
      </c>
      <c r="F8" s="15" t="s">
        <v>26</v>
      </c>
      <c r="G8" s="12" t="s">
        <v>12</v>
      </c>
      <c r="H8" s="13">
        <f>Ciech!J8</f>
        <v>51.78</v>
      </c>
      <c r="I8" s="28" t="str">
        <f>IF([1]Relative!J126="","-",[1]Relative!J126)</f>
        <v>-</v>
      </c>
    </row>
    <row r="9" spans="1:9" x14ac:dyDescent="0.2">
      <c r="A9" s="11" t="str">
        <f>Ciech!A9</f>
        <v>Łukasz Prokopiuk</v>
      </c>
      <c r="B9" s="8" t="str">
        <f>IF([1]Relative!H127="","-",[1]Relative!H127)</f>
        <v>-</v>
      </c>
      <c r="C9" s="8" t="s">
        <v>13</v>
      </c>
      <c r="D9" s="12" t="s">
        <v>12</v>
      </c>
      <c r="E9" s="60" t="s">
        <v>28</v>
      </c>
      <c r="F9" s="60" t="s">
        <v>29</v>
      </c>
      <c r="G9" s="12" t="s">
        <v>12</v>
      </c>
      <c r="H9" s="13">
        <f>Ciech!J9</f>
        <v>56.5</v>
      </c>
      <c r="I9" s="28" t="str">
        <f>IF([1]Relative!J127="","-",[1]Relative!J127)</f>
        <v>-</v>
      </c>
    </row>
    <row r="10" spans="1:9" x14ac:dyDescent="0.2">
      <c r="A10" s="11" t="str">
        <f>Ciech!A10</f>
        <v>Łukasz Prokopiuk</v>
      </c>
      <c r="B10" s="8" t="str">
        <f>IF([1]Relative!H128="","-",[1]Relative!H128)</f>
        <v>Overweight</v>
      </c>
      <c r="C10" s="8" t="s">
        <v>15</v>
      </c>
      <c r="D10" s="12" t="s">
        <v>65</v>
      </c>
      <c r="E10" s="60" t="s">
        <v>12</v>
      </c>
      <c r="F10" s="60" t="s">
        <v>68</v>
      </c>
      <c r="G10" s="12" t="s">
        <v>36</v>
      </c>
      <c r="H10" s="13">
        <f>Ciech!J10</f>
        <v>60.4</v>
      </c>
      <c r="I10" s="28">
        <f>IF([1]Relative!J128="","-",[1]Relative!J128)</f>
        <v>4.4633673827481291E-2</v>
      </c>
    </row>
    <row r="11" spans="1:9" x14ac:dyDescent="0.2">
      <c r="A11" s="11" t="str">
        <f>Ciech!A11</f>
        <v>Łukasz Prokopiuk</v>
      </c>
      <c r="B11" s="8" t="str">
        <f>IF([1]Relative!H129="","-",[1]Relative!H129)</f>
        <v>-</v>
      </c>
      <c r="C11" s="8" t="s">
        <v>13</v>
      </c>
      <c r="D11" s="12" t="s">
        <v>12</v>
      </c>
      <c r="E11" s="60" t="s">
        <v>32</v>
      </c>
      <c r="F11" s="60" t="s">
        <v>33</v>
      </c>
      <c r="G11" s="12" t="s">
        <v>12</v>
      </c>
      <c r="H11" s="13">
        <f>Ciech!J11</f>
        <v>59</v>
      </c>
      <c r="I11" s="28" t="str">
        <f>IF([1]Relative!J129="","-",[1]Relative!J129)</f>
        <v>-</v>
      </c>
    </row>
    <row r="12" spans="1:9" x14ac:dyDescent="0.2">
      <c r="A12" s="11" t="str">
        <f>Ciech!A12</f>
        <v>Łukasz Prokopiuk</v>
      </c>
      <c r="B12" s="8" t="str">
        <f>IF([1]Relative!H130="","-",[1]Relative!H130)</f>
        <v>-</v>
      </c>
      <c r="C12" s="8" t="s">
        <v>13</v>
      </c>
      <c r="D12" s="12" t="s">
        <v>12</v>
      </c>
      <c r="E12" s="60" t="s">
        <v>34</v>
      </c>
      <c r="F12" s="60" t="s">
        <v>35</v>
      </c>
      <c r="G12" s="12" t="s">
        <v>12</v>
      </c>
      <c r="H12" s="13">
        <f>Ciech!J12</f>
        <v>58.45</v>
      </c>
      <c r="I12" s="28" t="str">
        <f>IF([1]Relative!J130="","-",[1]Relative!J130)</f>
        <v>-</v>
      </c>
    </row>
    <row r="13" spans="1:9" x14ac:dyDescent="0.2">
      <c r="A13" s="11" t="str">
        <f>Ciech!A13</f>
        <v>Łukasz Prokopiuk</v>
      </c>
      <c r="B13" s="8" t="str">
        <f>IF([1]Relative!H131="","-",[1]Relative!H131)</f>
        <v>Underweight</v>
      </c>
      <c r="C13" s="8" t="s">
        <v>14</v>
      </c>
      <c r="D13" s="12" t="s">
        <v>36</v>
      </c>
      <c r="E13" s="60" t="s">
        <v>12</v>
      </c>
      <c r="F13" s="60" t="s">
        <v>37</v>
      </c>
      <c r="G13" s="12" t="s">
        <v>69</v>
      </c>
      <c r="H13" s="13">
        <f>Ciech!J13</f>
        <v>57</v>
      </c>
      <c r="I13" s="28">
        <f>IF([1]Relative!J131="","-",[1]Relative!J131)</f>
        <v>7.7133896450801931E-2</v>
      </c>
    </row>
    <row r="14" spans="1:9" x14ac:dyDescent="0.2">
      <c r="A14" s="11" t="str">
        <f>Ciech!A14</f>
        <v>Łukasz Prokopiuk</v>
      </c>
      <c r="B14" s="8" t="str">
        <f>IF([1]Relative!H132="","-",[1]Relative!H132)</f>
        <v>-</v>
      </c>
      <c r="C14" s="8" t="s">
        <v>13</v>
      </c>
      <c r="D14" s="12" t="s">
        <v>12</v>
      </c>
      <c r="E14" s="60" t="s">
        <v>42</v>
      </c>
      <c r="F14" s="60" t="s">
        <v>43</v>
      </c>
      <c r="G14" s="12" t="s">
        <v>12</v>
      </c>
      <c r="H14" s="13">
        <f>Ciech!J14</f>
        <v>59.5</v>
      </c>
      <c r="I14" s="28" t="str">
        <f>IF([1]Relative!J132="","-",[1]Relative!J132)</f>
        <v>-</v>
      </c>
    </row>
    <row r="15" spans="1:9" x14ac:dyDescent="0.2">
      <c r="A15" s="11" t="str">
        <f>Ciech!A15</f>
        <v>Łukasz Prokopiuk</v>
      </c>
      <c r="B15" s="8" t="str">
        <f>IF([1]Relative!H133="","-",[1]Relative!H133)</f>
        <v>Overweight</v>
      </c>
      <c r="C15" s="8" t="s">
        <v>15</v>
      </c>
      <c r="D15" s="12" t="s">
        <v>69</v>
      </c>
      <c r="E15" s="60" t="s">
        <v>12</v>
      </c>
      <c r="F15" s="60" t="s">
        <v>70</v>
      </c>
      <c r="G15" s="12" t="s">
        <v>71</v>
      </c>
      <c r="H15" s="13">
        <f>Ciech!J15</f>
        <v>60.2</v>
      </c>
      <c r="I15" s="28">
        <f>IF([1]Relative!J133="","-",[1]Relative!J133)</f>
        <v>5.2767616056873523E-2</v>
      </c>
    </row>
    <row r="16" spans="1:9" x14ac:dyDescent="0.2">
      <c r="A16" s="11" t="str">
        <f>Ciech!A16</f>
        <v>Łukasz Prokopiuk</v>
      </c>
      <c r="B16" s="8" t="str">
        <f>IF([1]Relative!H134="","-",[1]Relative!H134)</f>
        <v>-</v>
      </c>
      <c r="C16" s="8" t="s">
        <v>13</v>
      </c>
      <c r="D16" s="12" t="s">
        <v>12</v>
      </c>
      <c r="E16" s="60" t="s">
        <v>72</v>
      </c>
      <c r="F16" s="60" t="s">
        <v>73</v>
      </c>
      <c r="G16" s="12" t="s">
        <v>12</v>
      </c>
      <c r="H16" s="13">
        <f>Ciech!J16</f>
        <v>53.2</v>
      </c>
      <c r="I16" s="28" t="str">
        <f>IF([1]Relative!J134="","-",[1]Relative!J134)</f>
        <v>-</v>
      </c>
    </row>
    <row r="17" spans="1:9" x14ac:dyDescent="0.2">
      <c r="A17" s="11" t="str">
        <f>Ciech!A17</f>
        <v>Łukasz Prokopiuk</v>
      </c>
      <c r="B17" s="8" t="str">
        <f>IF([1]Relative!H135="","-",[1]Relative!H135)</f>
        <v>-</v>
      </c>
      <c r="C17" s="8" t="s">
        <v>13</v>
      </c>
      <c r="D17" s="12" t="s">
        <v>12</v>
      </c>
      <c r="E17" s="60" t="s">
        <v>59</v>
      </c>
      <c r="F17" s="60" t="s">
        <v>60</v>
      </c>
      <c r="G17" s="12" t="s">
        <v>12</v>
      </c>
      <c r="H17" s="13">
        <f>Ciech!J17</f>
        <v>57.15</v>
      </c>
      <c r="I17" s="28" t="str">
        <f>IF([1]Relative!J135="","-",[1]Relative!J135)</f>
        <v>-</v>
      </c>
    </row>
    <row r="18" spans="1:9" x14ac:dyDescent="0.2">
      <c r="A18" s="11" t="str">
        <f>Ciech!A18</f>
        <v>Łukasz Prokopiuk</v>
      </c>
      <c r="B18" s="8" t="str">
        <f>IF([1]Relative!H136="","-",[1]Relative!H136)</f>
        <v>-</v>
      </c>
      <c r="C18" s="8" t="s">
        <v>13</v>
      </c>
      <c r="D18" s="12" t="s">
        <v>12</v>
      </c>
      <c r="E18" s="60" t="s">
        <v>48</v>
      </c>
      <c r="F18" s="60" t="s">
        <v>49</v>
      </c>
      <c r="G18" s="12" t="s">
        <v>12</v>
      </c>
      <c r="H18" s="13">
        <f>Ciech!J18</f>
        <v>56.3</v>
      </c>
      <c r="I18" s="28" t="str">
        <f>IF([1]Relative!J136="","-",[1]Relative!J136)</f>
        <v>-</v>
      </c>
    </row>
    <row r="19" spans="1:9" ht="15" x14ac:dyDescent="0.25">
      <c r="D19" s="17"/>
      <c r="E19" s="22"/>
      <c r="F19" s="22"/>
      <c r="G19" s="7"/>
      <c r="H19" s="19"/>
      <c r="I19" s="18"/>
    </row>
    <row r="20" spans="1:9" ht="15" x14ac:dyDescent="0.25">
      <c r="D20" s="17"/>
      <c r="E20" s="22"/>
      <c r="F20" s="22"/>
      <c r="G20" s="7"/>
      <c r="H20" s="19"/>
      <c r="I20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2">
    <tabColor rgb="FFCCFFFF"/>
  </sheetPr>
  <dimension ref="A1:L19"/>
  <sheetViews>
    <sheetView topLeftCell="A64" workbookViewId="0">
      <selection activeCell="A20" sqref="A20:XFD57"/>
    </sheetView>
  </sheetViews>
  <sheetFormatPr defaultRowHeight="12.75" x14ac:dyDescent="0.2"/>
  <cols>
    <col min="1" max="1" width="15.7109375" customWidth="1"/>
    <col min="2" max="2" width="17.28515625" bestFit="1" customWidth="1"/>
    <col min="3" max="3" width="3.42578125" bestFit="1" customWidth="1"/>
    <col min="4" max="4" width="10.140625" style="2" bestFit="1" customWidth="1"/>
    <col min="5" max="5" width="15.7109375" style="2" bestFit="1" customWidth="1"/>
    <col min="6" max="6" width="15.7109375" style="2" customWidth="1"/>
    <col min="7" max="7" width="22.28515625" style="2" bestFit="1" customWidth="1"/>
    <col min="8" max="8" width="12.7109375" style="2" bestFit="1" customWidth="1"/>
    <col min="9" max="9" width="20.85546875" style="2" bestFit="1" customWidth="1"/>
    <col min="10" max="10" width="23.5703125" bestFit="1" customWidth="1"/>
    <col min="11" max="11" width="15.5703125" bestFit="1" customWidth="1"/>
  </cols>
  <sheetData>
    <row r="1" spans="1:12" x14ac:dyDescent="0.2">
      <c r="A1" s="1" t="s">
        <v>0</v>
      </c>
      <c r="B1" s="1"/>
      <c r="L1" s="2"/>
    </row>
    <row r="2" spans="1:12" x14ac:dyDescent="0.2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4"/>
    </row>
    <row r="3" spans="1:12" x14ac:dyDescent="0.2">
      <c r="A3" s="5" t="s">
        <v>75</v>
      </c>
      <c r="B3" s="5"/>
      <c r="C3" s="5"/>
      <c r="D3" s="6"/>
      <c r="E3" s="6"/>
      <c r="F3" s="6"/>
      <c r="G3" s="6"/>
      <c r="H3" s="6"/>
      <c r="I3" s="6"/>
      <c r="J3" s="5"/>
      <c r="K3" s="5"/>
      <c r="L3" s="6"/>
    </row>
    <row r="4" spans="1:12" x14ac:dyDescent="0.2">
      <c r="A4" s="11" t="s">
        <v>16</v>
      </c>
      <c r="B4" s="11" t="s">
        <v>61</v>
      </c>
      <c r="C4" s="11" t="s">
        <v>13</v>
      </c>
      <c r="D4" s="12" t="s">
        <v>12</v>
      </c>
      <c r="E4" s="12" t="s">
        <v>18</v>
      </c>
      <c r="F4" s="12" t="s">
        <v>19</v>
      </c>
      <c r="G4" s="12" t="s">
        <v>37</v>
      </c>
      <c r="H4" s="10" t="str">
        <f>IF([1]Absolute!I7584="","-",IF($B5="","-",[1]Absolute!I7584))</f>
        <v>-</v>
      </c>
      <c r="I4" s="10" t="str">
        <f>IF([1]Absolute!J7584="","-",IF($B5="","-",[1]Absolute!J7584))</f>
        <v>-</v>
      </c>
      <c r="J4" s="13">
        <f>+[1]Absolute!K7584</f>
        <v>76.98</v>
      </c>
      <c r="K4" s="14">
        <f>+[1]Absolute!L7584</f>
        <v>80</v>
      </c>
      <c r="L4" s="11" t="s">
        <v>13</v>
      </c>
    </row>
    <row r="5" spans="1:12" x14ac:dyDescent="0.2">
      <c r="A5" s="11" t="s">
        <v>16</v>
      </c>
      <c r="B5" s="11" t="str">
        <f>IF([1]Absolute!G7585="","-",[1]Absolute!G7585)</f>
        <v>-</v>
      </c>
      <c r="C5" s="11" t="s">
        <v>13</v>
      </c>
      <c r="D5" s="12" t="s">
        <v>12</v>
      </c>
      <c r="E5" s="12" t="s">
        <v>20</v>
      </c>
      <c r="F5" s="12" t="s">
        <v>21</v>
      </c>
      <c r="G5" s="12" t="s">
        <v>12</v>
      </c>
      <c r="H5" s="10" t="str">
        <f>IF([1]Absolute!I7585="","-",IF($B6="","-",[1]Absolute!I7585))</f>
        <v>-</v>
      </c>
      <c r="I5" s="10" t="str">
        <f>IF([1]Absolute!J7585="","-",IF($B6="","-",[1]Absolute!J7585))</f>
        <v>-</v>
      </c>
      <c r="J5" s="13">
        <f>+[1]Absolute!K7585</f>
        <v>74.37</v>
      </c>
      <c r="K5" s="14">
        <f>+[1]Absolute!L7585</f>
        <v>90</v>
      </c>
      <c r="L5" s="11" t="str">
        <f t="shared" ref="L5:L17" si="0">IF(K5&gt;K4,"↑",IF(K5=K4,"→","↓"))</f>
        <v>↑</v>
      </c>
    </row>
    <row r="6" spans="1:12" x14ac:dyDescent="0.2">
      <c r="A6" s="11" t="s">
        <v>16</v>
      </c>
      <c r="B6" s="11" t="str">
        <f>IF([1]Absolute!G7586="","-",[1]Absolute!G7586)</f>
        <v>-</v>
      </c>
      <c r="C6" s="11" t="s">
        <v>13</v>
      </c>
      <c r="D6" s="12" t="s">
        <v>12</v>
      </c>
      <c r="E6" s="12" t="s">
        <v>24</v>
      </c>
      <c r="F6" s="12" t="s">
        <v>25</v>
      </c>
      <c r="G6" s="12" t="s">
        <v>12</v>
      </c>
      <c r="H6" s="10" t="str">
        <f>IF([1]Absolute!I7586="","-",IF($B7="","-",[1]Absolute!I7586))</f>
        <v>-</v>
      </c>
      <c r="I6" s="10" t="str">
        <f>IF([1]Absolute!J7586="","-",IF($B7="","-",[1]Absolute!J7586))</f>
        <v>-</v>
      </c>
      <c r="J6" s="13">
        <f>+[1]Absolute!K7586</f>
        <v>66.8</v>
      </c>
      <c r="K6" s="14">
        <f>+[1]Absolute!L7586</f>
        <v>90</v>
      </c>
      <c r="L6" s="11" t="str">
        <f t="shared" si="0"/>
        <v>→</v>
      </c>
    </row>
    <row r="7" spans="1:12" x14ac:dyDescent="0.2">
      <c r="A7" s="11" t="s">
        <v>16</v>
      </c>
      <c r="B7" s="11" t="str">
        <f>IF([1]Absolute!G7587="","-",[1]Absolute!G7587)</f>
        <v>-</v>
      </c>
      <c r="C7" s="11" t="s">
        <v>13</v>
      </c>
      <c r="D7" s="12" t="s">
        <v>12</v>
      </c>
      <c r="E7" s="12" t="s">
        <v>17</v>
      </c>
      <c r="F7" s="12" t="s">
        <v>26</v>
      </c>
      <c r="G7" s="12" t="s">
        <v>12</v>
      </c>
      <c r="H7" s="10" t="str">
        <f>IF([1]Absolute!I7587="","-",IF($B8="","-",[1]Absolute!I7587))</f>
        <v>-</v>
      </c>
      <c r="I7" s="10" t="str">
        <f>IF([1]Absolute!J7587="","-",IF($B8="","-",[1]Absolute!J7587))</f>
        <v>-</v>
      </c>
      <c r="J7" s="13">
        <f>+[1]Absolute!K7587</f>
        <v>66.8</v>
      </c>
      <c r="K7" s="14">
        <f>+[1]Absolute!L7587</f>
        <v>85</v>
      </c>
      <c r="L7" s="11" t="str">
        <f t="shared" si="0"/>
        <v>↓</v>
      </c>
    </row>
    <row r="8" spans="1:12" x14ac:dyDescent="0.2">
      <c r="A8" s="11" t="s">
        <v>16</v>
      </c>
      <c r="B8" s="11" t="str">
        <f>IF([1]Absolute!G7588="","-",[1]Absolute!G7588)</f>
        <v>-</v>
      </c>
      <c r="C8" s="11" t="s">
        <v>13</v>
      </c>
      <c r="D8" s="12" t="s">
        <v>12</v>
      </c>
      <c r="E8" s="61" t="s">
        <v>28</v>
      </c>
      <c r="F8" s="61" t="s">
        <v>29</v>
      </c>
      <c r="G8" s="12" t="s">
        <v>12</v>
      </c>
      <c r="H8" s="10" t="str">
        <f>IF([1]Absolute!I7588="","-",IF($B9="","-",[1]Absolute!I7588))</f>
        <v>-</v>
      </c>
      <c r="I8" s="10" t="str">
        <f>IF([1]Absolute!J7588="","-",IF($B9="","-",[1]Absolute!J7588))</f>
        <v>-</v>
      </c>
      <c r="J8" s="13">
        <f>+[1]Absolute!K7588</f>
        <v>69.599999999999994</v>
      </c>
      <c r="K8" s="14">
        <f>+[1]Absolute!L7588</f>
        <v>85</v>
      </c>
      <c r="L8" s="11" t="str">
        <f t="shared" si="0"/>
        <v>→</v>
      </c>
    </row>
    <row r="9" spans="1:12" x14ac:dyDescent="0.2">
      <c r="A9" s="11" t="s">
        <v>16</v>
      </c>
      <c r="B9" s="11" t="str">
        <f>IF([1]Absolute!G7589="","-",[1]Absolute!G7589)</f>
        <v>-</v>
      </c>
      <c r="C9" s="11" t="s">
        <v>13</v>
      </c>
      <c r="D9" s="12" t="s">
        <v>12</v>
      </c>
      <c r="E9" s="61" t="s">
        <v>65</v>
      </c>
      <c r="F9" s="61" t="s">
        <v>68</v>
      </c>
      <c r="G9" s="12" t="s">
        <v>12</v>
      </c>
      <c r="H9" s="10" t="str">
        <f>IF([1]Absolute!I7589="","-",IF($B10="","-",[1]Absolute!I7589))</f>
        <v>-</v>
      </c>
      <c r="I9" s="10" t="str">
        <f>IF([1]Absolute!J7589="","-",IF($B10="","-",[1]Absolute!J7589))</f>
        <v>-</v>
      </c>
      <c r="J9" s="13">
        <f>+[1]Absolute!K7589</f>
        <v>68.5</v>
      </c>
      <c r="K9" s="14">
        <f>+[1]Absolute!L7589</f>
        <v>80</v>
      </c>
      <c r="L9" s="11" t="str">
        <f t="shared" si="0"/>
        <v>↓</v>
      </c>
    </row>
    <row r="10" spans="1:12" x14ac:dyDescent="0.2">
      <c r="A10" s="11" t="s">
        <v>16</v>
      </c>
      <c r="B10" s="11" t="str">
        <f>IF([1]Absolute!G7590="","-",[1]Absolute!G7590)</f>
        <v>-</v>
      </c>
      <c r="C10" s="11" t="s">
        <v>13</v>
      </c>
      <c r="D10" s="12" t="s">
        <v>12</v>
      </c>
      <c r="E10" s="61" t="s">
        <v>32</v>
      </c>
      <c r="F10" s="61" t="s">
        <v>33</v>
      </c>
      <c r="G10" s="12" t="s">
        <v>12</v>
      </c>
      <c r="H10" s="10" t="str">
        <f>IF([1]Absolute!I7590="","-",IF($B11="","-",[1]Absolute!I7590))</f>
        <v>-</v>
      </c>
      <c r="I10" s="10" t="str">
        <f>IF([1]Absolute!J7590="","-",IF($B11="","-",[1]Absolute!J7590))</f>
        <v>-</v>
      </c>
      <c r="J10" s="13">
        <f>+[1]Absolute!K7590</f>
        <v>64.099999999999994</v>
      </c>
      <c r="K10" s="14">
        <f>+[1]Absolute!L7590</f>
        <v>80</v>
      </c>
      <c r="L10" s="11" t="str">
        <f t="shared" si="0"/>
        <v>→</v>
      </c>
    </row>
    <row r="11" spans="1:12" x14ac:dyDescent="0.2">
      <c r="A11" s="11" t="s">
        <v>16</v>
      </c>
      <c r="B11" s="11" t="str">
        <f>IF([1]Absolute!G7591="","-",[1]Absolute!G7591)</f>
        <v>-</v>
      </c>
      <c r="C11" s="11" t="s">
        <v>13</v>
      </c>
      <c r="D11" s="12" t="s">
        <v>12</v>
      </c>
      <c r="E11" s="61" t="s">
        <v>34</v>
      </c>
      <c r="F11" s="61" t="s">
        <v>35</v>
      </c>
      <c r="G11" s="12" t="s">
        <v>12</v>
      </c>
      <c r="H11" s="10" t="str">
        <f>IF([1]Absolute!I7591="","-",IF($B12="","-",[1]Absolute!I7591))</f>
        <v>-</v>
      </c>
      <c r="I11" s="10" t="str">
        <f>IF([1]Absolute!J7591="","-",IF($B12="","-",[1]Absolute!J7591))</f>
        <v>-</v>
      </c>
      <c r="J11" s="13">
        <f>+[1]Absolute!K7591</f>
        <v>58.1</v>
      </c>
      <c r="K11" s="14">
        <f>+[1]Absolute!L7591</f>
        <v>80</v>
      </c>
      <c r="L11" s="11" t="str">
        <f t="shared" si="0"/>
        <v>→</v>
      </c>
    </row>
    <row r="12" spans="1:12" x14ac:dyDescent="0.2">
      <c r="A12" s="11" t="s">
        <v>16</v>
      </c>
      <c r="B12" s="11" t="str">
        <f>IF([1]Absolute!G7592="","-",[1]Absolute!G7592)</f>
        <v>-</v>
      </c>
      <c r="C12" s="11" t="s">
        <v>13</v>
      </c>
      <c r="D12" s="12" t="s">
        <v>12</v>
      </c>
      <c r="E12" s="12" t="s">
        <v>36</v>
      </c>
      <c r="F12" s="61" t="s">
        <v>37</v>
      </c>
      <c r="G12" s="12" t="s">
        <v>12</v>
      </c>
      <c r="H12" s="10" t="str">
        <f>IF([1]Absolute!I7592="","-",IF($B13="","-",[1]Absolute!I7592))</f>
        <v>-</v>
      </c>
      <c r="I12" s="10" t="str">
        <f>IF([1]Absolute!J7592="","-",IF($B13="","-",[1]Absolute!J7592))</f>
        <v>-</v>
      </c>
      <c r="J12" s="13">
        <f>+[1]Absolute!K7592</f>
        <v>50.5</v>
      </c>
      <c r="K12" s="14">
        <f>+[1]Absolute!L7592</f>
        <v>80</v>
      </c>
      <c r="L12" s="11" t="str">
        <f t="shared" si="0"/>
        <v>→</v>
      </c>
    </row>
    <row r="13" spans="1:12" x14ac:dyDescent="0.2">
      <c r="A13" s="11" t="s">
        <v>16</v>
      </c>
      <c r="B13" s="11" t="str">
        <f>IF([1]Absolute!G7593="","-",[1]Absolute!G7593)</f>
        <v>Buy</v>
      </c>
      <c r="C13" s="11" t="s">
        <v>13</v>
      </c>
      <c r="D13" s="12" t="s">
        <v>37</v>
      </c>
      <c r="E13" s="12" t="s">
        <v>12</v>
      </c>
      <c r="F13" s="61" t="s">
        <v>76</v>
      </c>
      <c r="G13" s="12" t="s">
        <v>77</v>
      </c>
      <c r="H13" s="10">
        <f>IF([1]Absolute!I7593="","-",IF($B14="","-",[1]Absolute!I7593))</f>
        <v>0.2036290322580645</v>
      </c>
      <c r="I13" s="10">
        <f>IF([1]Absolute!J7593="","-",IF($B14="","-",[1]Absolute!J7593))</f>
        <v>0.22001301331711076</v>
      </c>
      <c r="J13" s="13">
        <f>+[1]Absolute!K7593</f>
        <v>49.6</v>
      </c>
      <c r="K13" s="14">
        <f>+[1]Absolute!L7593</f>
        <v>70</v>
      </c>
      <c r="L13" s="11" t="str">
        <f t="shared" si="0"/>
        <v>↓</v>
      </c>
    </row>
    <row r="14" spans="1:12" x14ac:dyDescent="0.2">
      <c r="A14" s="11" t="s">
        <v>16</v>
      </c>
      <c r="B14" s="11" t="str">
        <f>IF([1]Absolute!G7594="","-",[1]Absolute!G7594)</f>
        <v>-</v>
      </c>
      <c r="C14" s="11" t="s">
        <v>13</v>
      </c>
      <c r="D14" s="12" t="s">
        <v>12</v>
      </c>
      <c r="E14" s="12" t="s">
        <v>42</v>
      </c>
      <c r="F14" s="61" t="s">
        <v>43</v>
      </c>
      <c r="G14" s="12" t="s">
        <v>12</v>
      </c>
      <c r="H14" s="10" t="str">
        <f>IF([1]Absolute!I7594="","-",IF(#REF!="","-",[1]Absolute!I7594))</f>
        <v>-</v>
      </c>
      <c r="I14" s="10" t="str">
        <f>IF([1]Absolute!J7594="","-",IF(#REF!="","-",[1]Absolute!J7594))</f>
        <v>-</v>
      </c>
      <c r="J14" s="13">
        <f>+[1]Absolute!K7594</f>
        <v>51.2</v>
      </c>
      <c r="K14" s="14">
        <f>+[1]Absolute!L7594</f>
        <v>70</v>
      </c>
      <c r="L14" s="11" t="str">
        <f t="shared" si="0"/>
        <v>→</v>
      </c>
    </row>
    <row r="15" spans="1:12" x14ac:dyDescent="0.2">
      <c r="A15" s="11" t="s">
        <v>16</v>
      </c>
      <c r="B15" s="11" t="str">
        <f>IF([1]Absolute!G7595="","-",[1]Absolute!G7595)</f>
        <v>-</v>
      </c>
      <c r="C15" s="11" t="s">
        <v>13</v>
      </c>
      <c r="D15" s="12" t="s">
        <v>12</v>
      </c>
      <c r="E15" s="12" t="s">
        <v>78</v>
      </c>
      <c r="F15" s="61" t="s">
        <v>79</v>
      </c>
      <c r="G15" s="12" t="s">
        <v>12</v>
      </c>
      <c r="H15" s="10" t="str">
        <f>IF([1]Absolute!I7595="","-",IF(#REF!="","-",[1]Absolute!I7595))</f>
        <v>-</v>
      </c>
      <c r="I15" s="10" t="str">
        <f>IF([1]Absolute!J7595="","-",IF(#REF!="","-",[1]Absolute!J7595))</f>
        <v>-</v>
      </c>
      <c r="J15" s="13">
        <f>+[1]Absolute!K7595</f>
        <v>53.6</v>
      </c>
      <c r="K15" s="14">
        <f>+[1]Absolute!L7595</f>
        <v>70</v>
      </c>
      <c r="L15" s="11" t="str">
        <f t="shared" si="0"/>
        <v>→</v>
      </c>
    </row>
    <row r="16" spans="1:12" x14ac:dyDescent="0.2">
      <c r="A16" s="11" t="s">
        <v>16</v>
      </c>
      <c r="B16" s="11" t="str">
        <f>IF([1]Absolute!G7596="","-",[1]Absolute!G7596)</f>
        <v>-</v>
      </c>
      <c r="C16" s="11" t="s">
        <v>13</v>
      </c>
      <c r="D16" s="12" t="s">
        <v>12</v>
      </c>
      <c r="E16" s="12" t="s">
        <v>59</v>
      </c>
      <c r="F16" s="61" t="s">
        <v>60</v>
      </c>
      <c r="G16" s="12" t="s">
        <v>12</v>
      </c>
      <c r="H16" s="10" t="str">
        <f>IF([1]Absolute!I7596="","-",IF(#REF!="","-",[1]Absolute!I7596))</f>
        <v>-</v>
      </c>
      <c r="I16" s="10" t="str">
        <f>IF([1]Absolute!J7596="","-",IF(#REF!="","-",[1]Absolute!J7596))</f>
        <v>-</v>
      </c>
      <c r="J16" s="13">
        <f>+[1]Absolute!K7596</f>
        <v>55</v>
      </c>
      <c r="K16" s="14">
        <f>+[1]Absolute!L7596</f>
        <v>70</v>
      </c>
      <c r="L16" s="11" t="str">
        <f t="shared" si="0"/>
        <v>→</v>
      </c>
    </row>
    <row r="17" spans="1:12" x14ac:dyDescent="0.2">
      <c r="A17" s="11" t="s">
        <v>16</v>
      </c>
      <c r="B17" s="11" t="str">
        <f>IF([1]Absolute!G7597="","-",[1]Absolute!G7597)</f>
        <v>-</v>
      </c>
      <c r="C17" s="11" t="s">
        <v>13</v>
      </c>
      <c r="D17" s="12" t="s">
        <v>12</v>
      </c>
      <c r="E17" s="12" t="s">
        <v>48</v>
      </c>
      <c r="F17" s="61" t="s">
        <v>49</v>
      </c>
      <c r="G17" s="12" t="s">
        <v>12</v>
      </c>
      <c r="H17" s="10" t="str">
        <f>IF([1]Absolute!I7597="","-",IF(#REF!="","-",[1]Absolute!I7597))</f>
        <v>-</v>
      </c>
      <c r="I17" s="10" t="str">
        <f>IF([1]Absolute!J7597="","-",IF(#REF!="","-",[1]Absolute!J7597))</f>
        <v>-</v>
      </c>
      <c r="J17" s="13">
        <f>+[1]Absolute!K7597</f>
        <v>59.7</v>
      </c>
      <c r="K17" s="14">
        <f>+[1]Absolute!L7597</f>
        <v>70</v>
      </c>
      <c r="L17" s="11" t="str">
        <f t="shared" si="0"/>
        <v>→</v>
      </c>
    </row>
    <row r="18" spans="1:12" x14ac:dyDescent="0.2">
      <c r="D18" s="62"/>
      <c r="E18" s="62"/>
      <c r="F18" s="62"/>
      <c r="G18" s="62"/>
      <c r="H18" s="49"/>
      <c r="I18" s="49"/>
      <c r="J18" s="19"/>
      <c r="K18" s="20"/>
      <c r="L18" s="7"/>
    </row>
    <row r="19" spans="1:12" x14ac:dyDescent="0.2">
      <c r="D19" s="62"/>
      <c r="E19" s="62"/>
      <c r="F19" s="62"/>
      <c r="G19" s="62"/>
      <c r="H19" s="49"/>
      <c r="I19" s="49"/>
      <c r="J19" s="19"/>
      <c r="K19" s="20"/>
      <c r="L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GrupaAzoty</vt:lpstr>
      <vt:lpstr>GrupaAzoty_rel</vt:lpstr>
      <vt:lpstr>Pulawy</vt:lpstr>
      <vt:lpstr>Pulawy_rel</vt:lpstr>
      <vt:lpstr>Police</vt:lpstr>
      <vt:lpstr>Police_rel</vt:lpstr>
      <vt:lpstr>Ciech</vt:lpstr>
      <vt:lpstr>Ciech_rel</vt:lpstr>
      <vt:lpstr>Bogdanka</vt:lpstr>
      <vt:lpstr>Bogdanka_rel</vt:lpstr>
      <vt:lpstr>Lotos</vt:lpstr>
      <vt:lpstr>Lotos_rel</vt:lpstr>
      <vt:lpstr>JSW</vt:lpstr>
      <vt:lpstr>JSW_rel</vt:lpstr>
      <vt:lpstr>PKNOrlen</vt:lpstr>
      <vt:lpstr>PKNOrlen_rel</vt:lpstr>
      <vt:lpstr>PGNiG</vt:lpstr>
      <vt:lpstr>PGNIG_rel</vt:lpstr>
      <vt:lpstr>Famur</vt:lpstr>
      <vt:lpstr>Famur_rel</vt:lpstr>
      <vt:lpstr>KGHM</vt:lpstr>
      <vt:lpstr>KGHM_rel</vt:lpstr>
      <vt:lpstr>UNIMOT</vt:lpstr>
      <vt:lpstr>UNIMOT_rel</vt:lpstr>
      <vt:lpstr>PCCRokita</vt:lpstr>
      <vt:lpstr>PCCRokita_rel</vt:lpstr>
    </vt:vector>
  </TitlesOfParts>
  <Company>BOSSA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Sielicki Marcin</dc:creator>
  <cp:lastModifiedBy>Sielicki Marcin</cp:lastModifiedBy>
  <dcterms:created xsi:type="dcterms:W3CDTF">2018-08-13T08:04:54Z</dcterms:created>
  <dcterms:modified xsi:type="dcterms:W3CDTF">2018-08-14T12:49:40Z</dcterms:modified>
</cp:coreProperties>
</file>