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eli\Desktop\inne\Nowy folder\"/>
    </mc:Choice>
  </mc:AlternateContent>
  <bookViews>
    <workbookView xWindow="0" yWindow="0" windowWidth="28800" windowHeight="12300" firstSheet="2" activeTab="8"/>
  </bookViews>
  <sheets>
    <sheet name="ABPL" sheetId="1" r:id="rId1"/>
    <sheet name="ABPL_rel" sheetId="2" r:id="rId2"/>
    <sheet name="Asbis" sheetId="3" r:id="rId3"/>
    <sheet name="Asbis_rel" sheetId="4" r:id="rId4"/>
    <sheet name="Dinopl" sheetId="5" r:id="rId5"/>
    <sheet name="Dinopl_rel" sheetId="6" r:id="rId6"/>
    <sheet name="Eurocash" sheetId="7" r:id="rId7"/>
    <sheet name="Eurocash_rel" sheetId="8" r:id="rId8"/>
    <sheet name="Eurotel" sheetId="9" r:id="rId9"/>
    <sheet name="Eurotel_rel" sheetId="10" r:id="rId10"/>
    <sheet name="Emperia" sheetId="11" state="hidden" r:id="rId11"/>
    <sheet name="Emperia_rel" sheetId="12" state="hidden" r:id="rId12"/>
    <sheet name="OEX" sheetId="13" r:id="rId13"/>
    <sheet name="OEX_rel" sheetId="14" r:id="rId14"/>
    <sheet name="Netia" sheetId="15" r:id="rId15"/>
    <sheet name="Netia_rel" sheetId="16" r:id="rId16"/>
    <sheet name="ORANGEPL" sheetId="17" r:id="rId17"/>
    <sheet name="ORANGEPL_rel" sheetId="18" r:id="rId18"/>
    <sheet name="PGE" sheetId="19" r:id="rId19"/>
    <sheet name="PGE_rel" sheetId="20" r:id="rId20"/>
    <sheet name="TauronPE" sheetId="21" r:id="rId21"/>
    <sheet name="TauronPE_rel" sheetId="22" r:id="rId22"/>
  </sheets>
  <externalReferences>
    <externalReference r:id="rId23"/>
    <externalReference r:id="rId24"/>
  </externalReferences>
  <definedNames>
    <definedName name="_Div04" localSheetId="4">[2]Global!#REF!</definedName>
    <definedName name="_Div04" localSheetId="5">[2]Global!#REF!</definedName>
    <definedName name="_Div04" localSheetId="20">[2]Global!#REF!</definedName>
    <definedName name="_Div04" localSheetId="21">[2]Global!#REF!</definedName>
    <definedName name="_Div04">[2]Global!#REF!</definedName>
    <definedName name="_Rev04" localSheetId="4">[2]Global!#REF!</definedName>
    <definedName name="_Rev04" localSheetId="5">[2]Global!#REF!</definedName>
    <definedName name="_Rev04" localSheetId="20">[2]Global!#REF!</definedName>
    <definedName name="_Rev04" localSheetId="21">[2]Global!#REF!</definedName>
    <definedName name="_Rev04">[2]Global!#REF!</definedName>
    <definedName name="_ROE04" localSheetId="4">[2]Global!#REF!</definedName>
    <definedName name="_ROE04" localSheetId="5">[2]Global!#REF!</definedName>
    <definedName name="_ROE04" localSheetId="20">[2]Global!#REF!</definedName>
    <definedName name="_ROE04" localSheetId="21">[2]Global!#REF!</definedName>
    <definedName name="_ROE04">[2]Global!#REF!</definedName>
    <definedName name="a" localSheetId="4">[2]Global!#REF!</definedName>
    <definedName name="a" localSheetId="5">[2]Global!#REF!</definedName>
    <definedName name="a">[2]Global!#REF!</definedName>
    <definedName name="BDiv03" localSheetId="4">[2]Global!#REF!</definedName>
    <definedName name="BDiv03" localSheetId="5">[2]Global!#REF!</definedName>
    <definedName name="BDiv03" localSheetId="20">[2]Global!#REF!</definedName>
    <definedName name="BDiv03" localSheetId="21">[2]Global!#REF!</definedName>
    <definedName name="BDiv03">[2]Global!#REF!</definedName>
    <definedName name="BDiv04" localSheetId="4">[2]Global!#REF!</definedName>
    <definedName name="BDiv04" localSheetId="5">[2]Global!#REF!</definedName>
    <definedName name="BDiv04" localSheetId="20">[2]Global!#REF!</definedName>
    <definedName name="BDiv04" localSheetId="21">[2]Global!#REF!</definedName>
    <definedName name="BDiv04">[2]Global!#REF!</definedName>
    <definedName name="BDiv05" localSheetId="4">[2]Global!#REF!</definedName>
    <definedName name="BDiv05" localSheetId="5">[2]Global!#REF!</definedName>
    <definedName name="BDiv05" localSheetId="20">[2]Global!#REF!</definedName>
    <definedName name="BDiv05" localSheetId="21">[2]Global!#REF!</definedName>
    <definedName name="BDiv05">[2]Global!#REF!</definedName>
    <definedName name="BDiv06" localSheetId="4">[2]Global!#REF!</definedName>
    <definedName name="BDiv06" localSheetId="5">[2]Global!#REF!</definedName>
    <definedName name="BDiv06" localSheetId="20">[2]Global!#REF!</definedName>
    <definedName name="BDiv06" localSheetId="21">[2]Global!#REF!</definedName>
    <definedName name="BDiv06">[2]Global!#REF!</definedName>
    <definedName name="BDiv07" localSheetId="4">[2]Global!#REF!</definedName>
    <definedName name="BDiv07" localSheetId="5">[2]Global!#REF!</definedName>
    <definedName name="BDiv07" localSheetId="20">[2]Global!#REF!</definedName>
    <definedName name="BDiv07" localSheetId="21">[2]Global!#REF!</definedName>
    <definedName name="BDiv07">[2]Global!#REF!</definedName>
    <definedName name="BDiv08" localSheetId="4">[2]Global!#REF!</definedName>
    <definedName name="BDiv08" localSheetId="5">[2]Global!#REF!</definedName>
    <definedName name="BDiv08" localSheetId="20">[2]Global!#REF!</definedName>
    <definedName name="BDiv08" localSheetId="21">[2]Global!#REF!</definedName>
    <definedName name="BDiv08">[2]Global!#REF!</definedName>
    <definedName name="BProv04" localSheetId="4">[2]Global!#REF!</definedName>
    <definedName name="BProv04" localSheetId="5">[2]Global!#REF!</definedName>
    <definedName name="BProv04" localSheetId="20">[2]Global!#REF!</definedName>
    <definedName name="BProv04" localSheetId="21">[2]Global!#REF!</definedName>
    <definedName name="BProv04">[2]Global!#REF!</definedName>
    <definedName name="BRev04" localSheetId="4">[2]Global!#REF!</definedName>
    <definedName name="BRev04" localSheetId="5">[2]Global!#REF!</definedName>
    <definedName name="BRev04" localSheetId="20">[2]Global!#REF!</definedName>
    <definedName name="BRev04" localSheetId="21">[2]Global!#REF!</definedName>
    <definedName name="BRev04">[2]Global!#REF!</definedName>
    <definedName name="BRoe2004" localSheetId="4">[2]Global!#REF!</definedName>
    <definedName name="BRoe2004" localSheetId="5">[2]Global!#REF!</definedName>
    <definedName name="BRoe2004" localSheetId="20">[2]Global!#REF!</definedName>
    <definedName name="BRoe2004" localSheetId="21">[2]Global!#REF!</definedName>
    <definedName name="BRoe2004">[2]Global!#REF!</definedName>
    <definedName name="BShares06" localSheetId="4">[2]Global!#REF!</definedName>
    <definedName name="BShares06" localSheetId="5">[2]Global!#REF!</definedName>
    <definedName name="BShares06" localSheetId="20">[2]Global!#REF!</definedName>
    <definedName name="BShares06" localSheetId="21">[2]Global!#REF!</definedName>
    <definedName name="BShares06">[2]Global!#REF!</definedName>
    <definedName name="BShares07" localSheetId="4">[2]Global!#REF!</definedName>
    <definedName name="BShares07" localSheetId="5">[2]Global!#REF!</definedName>
    <definedName name="BShares07" localSheetId="20">[2]Global!#REF!</definedName>
    <definedName name="BShares07" localSheetId="21">[2]Global!#REF!</definedName>
    <definedName name="BShares07">[2]Global!#REF!</definedName>
    <definedName name="BShares08" localSheetId="4">[2]Global!#REF!</definedName>
    <definedName name="BShares08" localSheetId="5">[2]Global!#REF!</definedName>
    <definedName name="BShares08" localSheetId="20">[2]Global!#REF!</definedName>
    <definedName name="BShares08" localSheetId="21">[2]Global!#REF!</definedName>
    <definedName name="BShares08">[2]Global!#REF!</definedName>
    <definedName name="Current" localSheetId="4">[2]Global!#REF!</definedName>
    <definedName name="Current" localSheetId="5">[2]Global!#REF!</definedName>
    <definedName name="Current" localSheetId="20">[2]Global!#REF!</definedName>
    <definedName name="Current" localSheetId="21">[2]Global!#REF!</definedName>
    <definedName name="Current">[2]Global!#REF!</definedName>
    <definedName name="dfasf" localSheetId="4">[2]Global!#REF!</definedName>
    <definedName name="dfasf" localSheetId="5">[2]Global!#REF!</definedName>
    <definedName name="dfasf">[2]Global!#REF!</definedName>
    <definedName name="FARMACOL" localSheetId="4">[2]Global!#REF!</definedName>
    <definedName name="FARMACOL" localSheetId="5">[2]Global!#REF!</definedName>
    <definedName name="FARMACOL" localSheetId="20">[2]Global!#REF!</definedName>
    <definedName name="FARMACOL" localSheetId="21">[2]Global!#REF!</definedName>
    <definedName name="FARMACOL">[2]Global!#REF!</definedName>
    <definedName name="fas" localSheetId="4">[2]Global!#REF!</definedName>
    <definedName name="fas" localSheetId="5">[2]Global!#REF!</definedName>
    <definedName name="fas">[2]Global!#REF!</definedName>
    <definedName name="gfdsgsdfgsdg" localSheetId="4">[2]Global!#REF!</definedName>
    <definedName name="gfdsgsdfgsdg" localSheetId="5">[2]Global!#REF!</definedName>
    <definedName name="gfdsgsdfgsdg">[2]Global!#REF!</definedName>
    <definedName name="_xlnm.Print_Area" localSheetId="10">Emperia!$B$3:$L$3</definedName>
    <definedName name="_xlnm.Print_Area" localSheetId="11">Emperia_rel!$B$3:$I$3</definedName>
    <definedName name="PGF" localSheetId="4">[2]Global!#REF!</definedName>
    <definedName name="PGF" localSheetId="5">[2]Global!#REF!</definedName>
    <definedName name="PGF" localSheetId="20">[2]Global!#REF!</definedName>
    <definedName name="PGF" localSheetId="21">[2]Global!#REF!</definedName>
    <definedName name="PGF">[2]Global!#REF!</definedName>
    <definedName name="PKNORLEN" localSheetId="4">[2]Global!#REF!</definedName>
    <definedName name="PKNORLEN" localSheetId="5">[2]Global!#REF!</definedName>
    <definedName name="PKNORLEN" localSheetId="20">[2]Global!#REF!</definedName>
    <definedName name="PKNORLEN" localSheetId="21">[2]Global!#REF!</definedName>
    <definedName name="PKNORLEN">[2]Global!#REF!</definedName>
    <definedName name="POLMOSBIA" localSheetId="4">[2]Global!#REF!</definedName>
    <definedName name="POLMOSBIA" localSheetId="5">[2]Global!#REF!</definedName>
    <definedName name="POLMOSBIA" localSheetId="20">[2]Global!#REF!</definedName>
    <definedName name="POLMOSBIA" localSheetId="21">[2]Global!#REF!</definedName>
    <definedName name="POLMOSBIA">[2]Global!#REF!</definedName>
    <definedName name="POLMOSLBN" localSheetId="4">[2]Global!#REF!</definedName>
    <definedName name="POLMOSLBN" localSheetId="5">[2]Global!#REF!</definedName>
    <definedName name="POLMOSLBN" localSheetId="20">[2]Global!#REF!</definedName>
    <definedName name="POLMOSLBN" localSheetId="21">[2]Global!#REF!</definedName>
    <definedName name="POLMOSLBN">[2]Global!#REF!</definedName>
    <definedName name="PRATERM" localSheetId="4">[2]Global!#REF!</definedName>
    <definedName name="PRATERM" localSheetId="5">[2]Global!#REF!</definedName>
    <definedName name="PRATERM" localSheetId="20">[2]Global!#REF!</definedName>
    <definedName name="PRATERM" localSheetId="21">[2]Global!#REF!</definedName>
    <definedName name="PRATERM">[2]Global!#REF!</definedName>
    <definedName name="PROKOM" localSheetId="4">[2]Global!#REF!</definedName>
    <definedName name="PROKOM" localSheetId="5">[2]Global!#REF!</definedName>
    <definedName name="PROKOM" localSheetId="20">[2]Global!#REF!</definedName>
    <definedName name="PROKOM" localSheetId="21">[2]Global!#REF!</definedName>
    <definedName name="PROKOM">[2]Global!#REF!</definedName>
    <definedName name="RMFFM" localSheetId="4">[2]Global!#REF!</definedName>
    <definedName name="RMFFM" localSheetId="5">[2]Global!#REF!</definedName>
    <definedName name="RMFFM" localSheetId="20">[2]Global!#REF!</definedName>
    <definedName name="RMFFM" localSheetId="21">[2]Global!#REF!</definedName>
    <definedName name="RMFFM">[2]Global!#REF!</definedName>
    <definedName name="SOFTBANK" localSheetId="4">[2]Global!#REF!</definedName>
    <definedName name="SOFTBANK" localSheetId="5">[2]Global!#REF!</definedName>
    <definedName name="SOFTBANK" localSheetId="20">[2]Global!#REF!</definedName>
    <definedName name="SOFTBANK" localSheetId="21">[2]Global!#REF!</definedName>
    <definedName name="SOFTBANK">[2]Global!#REF!</definedName>
    <definedName name="SWIECIE" localSheetId="4">[2]Global!#REF!</definedName>
    <definedName name="SWIECIE" localSheetId="5">[2]Global!#REF!</definedName>
    <definedName name="SWIECIE" localSheetId="20">[2]Global!#REF!</definedName>
    <definedName name="SWIECIE" localSheetId="21">[2]Global!#REF!</definedName>
    <definedName name="SWIECIE">[2]Global!#REF!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2" l="1"/>
  <c r="B15" i="22"/>
  <c r="I15" i="22" s="1"/>
  <c r="A15" i="22"/>
  <c r="H14" i="22"/>
  <c r="B14" i="22"/>
  <c r="I14" i="22" s="1"/>
  <c r="A14" i="22"/>
  <c r="H13" i="22"/>
  <c r="B13" i="22"/>
  <c r="I13" i="22" s="1"/>
  <c r="A13" i="22"/>
  <c r="H12" i="22"/>
  <c r="B12" i="22"/>
  <c r="I12" i="22" s="1"/>
  <c r="A12" i="22"/>
  <c r="H11" i="22"/>
  <c r="B11" i="22"/>
  <c r="I11" i="22" s="1"/>
  <c r="A11" i="22"/>
  <c r="H10" i="22"/>
  <c r="B10" i="22"/>
  <c r="I10" i="22" s="1"/>
  <c r="A10" i="22"/>
  <c r="H9" i="22"/>
  <c r="B9" i="22"/>
  <c r="I9" i="22" s="1"/>
  <c r="A9" i="22"/>
  <c r="H8" i="22"/>
  <c r="B8" i="22"/>
  <c r="I8" i="22" s="1"/>
  <c r="A8" i="22"/>
  <c r="H7" i="22"/>
  <c r="B7" i="22"/>
  <c r="I7" i="22" s="1"/>
  <c r="A7" i="22"/>
  <c r="H6" i="22"/>
  <c r="B6" i="22"/>
  <c r="I6" i="22" s="1"/>
  <c r="A6" i="22"/>
  <c r="H5" i="22"/>
  <c r="B5" i="22"/>
  <c r="I5" i="22" s="1"/>
  <c r="A5" i="22"/>
  <c r="H4" i="22"/>
  <c r="A4" i="22"/>
  <c r="K15" i="21"/>
  <c r="L15" i="21" s="1"/>
  <c r="J15" i="21"/>
  <c r="I15" i="21"/>
  <c r="H15" i="21"/>
  <c r="B15" i="21"/>
  <c r="K14" i="21"/>
  <c r="L14" i="21" s="1"/>
  <c r="J14" i="21"/>
  <c r="I14" i="21"/>
  <c r="H14" i="21"/>
  <c r="B14" i="21"/>
  <c r="K13" i="21"/>
  <c r="L13" i="21" s="1"/>
  <c r="J13" i="21"/>
  <c r="I13" i="21"/>
  <c r="H13" i="21"/>
  <c r="B13" i="21"/>
  <c r="K12" i="21"/>
  <c r="L12" i="21" s="1"/>
  <c r="J12" i="21"/>
  <c r="I12" i="21"/>
  <c r="H12" i="21"/>
  <c r="B12" i="21"/>
  <c r="K11" i="21"/>
  <c r="L11" i="21" s="1"/>
  <c r="J11" i="21"/>
  <c r="I11" i="21"/>
  <c r="H11" i="21"/>
  <c r="B11" i="21"/>
  <c r="K10" i="21"/>
  <c r="L10" i="21" s="1"/>
  <c r="J10" i="21"/>
  <c r="I10" i="21"/>
  <c r="H10" i="21"/>
  <c r="B10" i="21"/>
  <c r="K9" i="21"/>
  <c r="L9" i="21" s="1"/>
  <c r="J9" i="21"/>
  <c r="I9" i="21"/>
  <c r="H9" i="21"/>
  <c r="B9" i="21"/>
  <c r="H8" i="21" s="1"/>
  <c r="K8" i="21"/>
  <c r="L8" i="21" s="1"/>
  <c r="J8" i="21"/>
  <c r="I8" i="21"/>
  <c r="B8" i="21"/>
  <c r="K7" i="21"/>
  <c r="L7" i="21" s="1"/>
  <c r="J7" i="21"/>
  <c r="I7" i="21"/>
  <c r="H7" i="21"/>
  <c r="B7" i="21"/>
  <c r="K6" i="21"/>
  <c r="L6" i="21" s="1"/>
  <c r="J6" i="21"/>
  <c r="I6" i="21"/>
  <c r="H6" i="21"/>
  <c r="B6" i="21"/>
  <c r="K5" i="21"/>
  <c r="L5" i="21" s="1"/>
  <c r="J5" i="21"/>
  <c r="I5" i="21"/>
  <c r="H5" i="21"/>
  <c r="B5" i="21"/>
  <c r="K4" i="21"/>
  <c r="J4" i="21"/>
  <c r="I4" i="21"/>
  <c r="H4" i="21"/>
  <c r="B14" i="20"/>
  <c r="I14" i="20" s="1"/>
  <c r="A14" i="20"/>
  <c r="B13" i="20"/>
  <c r="I13" i="20" s="1"/>
  <c r="A13" i="20"/>
  <c r="B12" i="20"/>
  <c r="I12" i="20" s="1"/>
  <c r="A12" i="20"/>
  <c r="B11" i="20"/>
  <c r="I11" i="20" s="1"/>
  <c r="A11" i="20"/>
  <c r="B10" i="20"/>
  <c r="I10" i="20" s="1"/>
  <c r="A10" i="20"/>
  <c r="B9" i="20"/>
  <c r="I9" i="20" s="1"/>
  <c r="A9" i="20"/>
  <c r="B8" i="20"/>
  <c r="I8" i="20" s="1"/>
  <c r="A8" i="20"/>
  <c r="B7" i="20"/>
  <c r="I7" i="20" s="1"/>
  <c r="A7" i="20"/>
  <c r="B6" i="20"/>
  <c r="I6" i="20" s="1"/>
  <c r="A6" i="20"/>
  <c r="B5" i="20"/>
  <c r="I5" i="20" s="1"/>
  <c r="A5" i="20"/>
  <c r="I4" i="20"/>
  <c r="A4" i="20"/>
  <c r="L14" i="19"/>
  <c r="K14" i="19"/>
  <c r="J14" i="19"/>
  <c r="H14" i="20" s="1"/>
  <c r="I14" i="19"/>
  <c r="H14" i="19"/>
  <c r="B14" i="19"/>
  <c r="K13" i="19"/>
  <c r="L13" i="19" s="1"/>
  <c r="J13" i="19"/>
  <c r="H13" i="20" s="1"/>
  <c r="I13" i="19"/>
  <c r="H13" i="19"/>
  <c r="B13" i="19"/>
  <c r="L12" i="19"/>
  <c r="K12" i="19"/>
  <c r="J12" i="19"/>
  <c r="H12" i="20" s="1"/>
  <c r="I12" i="19"/>
  <c r="H12" i="19"/>
  <c r="B12" i="19"/>
  <c r="K11" i="19"/>
  <c r="L11" i="19" s="1"/>
  <c r="J11" i="19"/>
  <c r="H11" i="20" s="1"/>
  <c r="I11" i="19"/>
  <c r="H11" i="19"/>
  <c r="B11" i="19"/>
  <c r="K10" i="19"/>
  <c r="J10" i="19"/>
  <c r="H10" i="20" s="1"/>
  <c r="I10" i="19"/>
  <c r="H10" i="19"/>
  <c r="B10" i="19"/>
  <c r="K9" i="19"/>
  <c r="L10" i="19" s="1"/>
  <c r="J9" i="19"/>
  <c r="H9" i="20" s="1"/>
  <c r="I9" i="19"/>
  <c r="H9" i="19"/>
  <c r="B9" i="19"/>
  <c r="K8" i="19"/>
  <c r="J8" i="19"/>
  <c r="H8" i="20" s="1"/>
  <c r="I8" i="19"/>
  <c r="H8" i="19"/>
  <c r="B8" i="19"/>
  <c r="K7" i="19"/>
  <c r="L8" i="19" s="1"/>
  <c r="J7" i="19"/>
  <c r="H7" i="20" s="1"/>
  <c r="I7" i="19"/>
  <c r="H7" i="19"/>
  <c r="B7" i="19"/>
  <c r="K6" i="19"/>
  <c r="L6" i="19" s="1"/>
  <c r="J6" i="19"/>
  <c r="H6" i="20" s="1"/>
  <c r="I6" i="19"/>
  <c r="H6" i="19"/>
  <c r="B6" i="19"/>
  <c r="K5" i="19"/>
  <c r="L5" i="19" s="1"/>
  <c r="J5" i="19"/>
  <c r="H5" i="20" s="1"/>
  <c r="I5" i="19"/>
  <c r="H5" i="19"/>
  <c r="B5" i="19"/>
  <c r="K4" i="19"/>
  <c r="J4" i="19"/>
  <c r="H4" i="20" s="1"/>
  <c r="I4" i="19"/>
  <c r="H4" i="19"/>
  <c r="B18" i="18"/>
  <c r="I18" i="18" s="1"/>
  <c r="A18" i="18"/>
  <c r="B17" i="18"/>
  <c r="I17" i="18" s="1"/>
  <c r="A17" i="18"/>
  <c r="B16" i="18"/>
  <c r="I16" i="18" s="1"/>
  <c r="A16" i="18"/>
  <c r="B15" i="18"/>
  <c r="I15" i="18" s="1"/>
  <c r="A15" i="18"/>
  <c r="B14" i="18"/>
  <c r="I14" i="18" s="1"/>
  <c r="A14" i="18"/>
  <c r="B13" i="18"/>
  <c r="I13" i="18" s="1"/>
  <c r="A13" i="18"/>
  <c r="B12" i="18"/>
  <c r="I12" i="18" s="1"/>
  <c r="A12" i="18"/>
  <c r="B11" i="18"/>
  <c r="I11" i="18" s="1"/>
  <c r="A11" i="18"/>
  <c r="B10" i="18"/>
  <c r="I10" i="18" s="1"/>
  <c r="A10" i="18"/>
  <c r="B9" i="18"/>
  <c r="I9" i="18" s="1"/>
  <c r="A9" i="18"/>
  <c r="B8" i="18"/>
  <c r="I8" i="18" s="1"/>
  <c r="A8" i="18"/>
  <c r="B7" i="18"/>
  <c r="I7" i="18" s="1"/>
  <c r="A7" i="18"/>
  <c r="B6" i="18"/>
  <c r="I6" i="18" s="1"/>
  <c r="A6" i="18"/>
  <c r="B5" i="18"/>
  <c r="I5" i="18" s="1"/>
  <c r="A5" i="18"/>
  <c r="A4" i="18"/>
  <c r="K18" i="17"/>
  <c r="J18" i="17"/>
  <c r="H18" i="18" s="1"/>
  <c r="I18" i="17"/>
  <c r="H18" i="17"/>
  <c r="B18" i="17"/>
  <c r="K17" i="17"/>
  <c r="L18" i="17" s="1"/>
  <c r="J17" i="17"/>
  <c r="H17" i="18" s="1"/>
  <c r="I17" i="17"/>
  <c r="H17" i="17"/>
  <c r="B17" i="17"/>
  <c r="K16" i="17"/>
  <c r="L16" i="17" s="1"/>
  <c r="J16" i="17"/>
  <c r="H16" i="18" s="1"/>
  <c r="I16" i="17"/>
  <c r="H16" i="17"/>
  <c r="B16" i="17"/>
  <c r="K15" i="17"/>
  <c r="L15" i="17" s="1"/>
  <c r="J15" i="17"/>
  <c r="H15" i="18" s="1"/>
  <c r="I15" i="17"/>
  <c r="H15" i="17"/>
  <c r="B15" i="17"/>
  <c r="K14" i="17"/>
  <c r="L14" i="17" s="1"/>
  <c r="J14" i="17"/>
  <c r="H14" i="18" s="1"/>
  <c r="I14" i="17"/>
  <c r="H14" i="17"/>
  <c r="B14" i="17"/>
  <c r="K13" i="17"/>
  <c r="L13" i="17" s="1"/>
  <c r="J13" i="17"/>
  <c r="H13" i="18" s="1"/>
  <c r="I13" i="17"/>
  <c r="H13" i="17"/>
  <c r="B13" i="17"/>
  <c r="K12" i="17"/>
  <c r="L12" i="17" s="1"/>
  <c r="J12" i="17"/>
  <c r="H12" i="18" s="1"/>
  <c r="I12" i="17"/>
  <c r="H12" i="17"/>
  <c r="B12" i="17"/>
  <c r="K11" i="17"/>
  <c r="L11" i="17" s="1"/>
  <c r="J11" i="17"/>
  <c r="H11" i="18" s="1"/>
  <c r="I11" i="17"/>
  <c r="H11" i="17"/>
  <c r="B11" i="17"/>
  <c r="K10" i="17"/>
  <c r="L10" i="17" s="1"/>
  <c r="J10" i="17"/>
  <c r="H10" i="18" s="1"/>
  <c r="I10" i="17"/>
  <c r="H10" i="17"/>
  <c r="B10" i="17"/>
  <c r="K9" i="17"/>
  <c r="L9" i="17" s="1"/>
  <c r="J9" i="17"/>
  <c r="H9" i="18" s="1"/>
  <c r="I9" i="17"/>
  <c r="H9" i="17"/>
  <c r="B9" i="17"/>
  <c r="K8" i="17"/>
  <c r="L8" i="17" s="1"/>
  <c r="J8" i="17"/>
  <c r="H8" i="18" s="1"/>
  <c r="I8" i="17"/>
  <c r="H8" i="17"/>
  <c r="B8" i="17"/>
  <c r="K7" i="17"/>
  <c r="L7" i="17" s="1"/>
  <c r="J7" i="17"/>
  <c r="H7" i="18" s="1"/>
  <c r="I7" i="17"/>
  <c r="H7" i="17"/>
  <c r="B7" i="17"/>
  <c r="K6" i="17"/>
  <c r="L6" i="17" s="1"/>
  <c r="J6" i="17"/>
  <c r="H6" i="18" s="1"/>
  <c r="I6" i="17"/>
  <c r="H6" i="17"/>
  <c r="B6" i="17"/>
  <c r="K5" i="17"/>
  <c r="L5" i="17" s="1"/>
  <c r="J5" i="17"/>
  <c r="H5" i="18" s="1"/>
  <c r="I5" i="17"/>
  <c r="H5" i="17"/>
  <c r="B5" i="17"/>
  <c r="K4" i="17"/>
  <c r="J4" i="17"/>
  <c r="H4" i="18" s="1"/>
  <c r="I4" i="17"/>
  <c r="H4" i="17"/>
  <c r="I17" i="16"/>
  <c r="B17" i="16"/>
  <c r="A17" i="16"/>
  <c r="I16" i="16"/>
  <c r="B16" i="16"/>
  <c r="A16" i="16"/>
  <c r="I15" i="16"/>
  <c r="B15" i="16"/>
  <c r="A15" i="16"/>
  <c r="I14" i="16"/>
  <c r="B14" i="16"/>
  <c r="A14" i="16"/>
  <c r="I13" i="16"/>
  <c r="B13" i="16"/>
  <c r="A13" i="16"/>
  <c r="I12" i="16"/>
  <c r="B12" i="16"/>
  <c r="A12" i="16"/>
  <c r="I11" i="16"/>
  <c r="B11" i="16"/>
  <c r="A11" i="16"/>
  <c r="I10" i="16"/>
  <c r="B10" i="16"/>
  <c r="A10" i="16"/>
  <c r="I9" i="16"/>
  <c r="B9" i="16"/>
  <c r="A9" i="16"/>
  <c r="I8" i="16"/>
  <c r="B8" i="16"/>
  <c r="A8" i="16"/>
  <c r="I7" i="16"/>
  <c r="B7" i="16"/>
  <c r="A7" i="16"/>
  <c r="I6" i="16"/>
  <c r="B6" i="16"/>
  <c r="A6" i="16"/>
  <c r="I5" i="16"/>
  <c r="B5" i="16"/>
  <c r="A5" i="16"/>
  <c r="I4" i="16"/>
  <c r="A4" i="16"/>
  <c r="K17" i="15"/>
  <c r="L17" i="15" s="1"/>
  <c r="J17" i="15"/>
  <c r="H17" i="16" s="1"/>
  <c r="I17" i="15"/>
  <c r="H17" i="15"/>
  <c r="B17" i="15"/>
  <c r="K16" i="15"/>
  <c r="L16" i="15" s="1"/>
  <c r="J16" i="15"/>
  <c r="H16" i="16" s="1"/>
  <c r="I16" i="15"/>
  <c r="H16" i="15"/>
  <c r="B16" i="15"/>
  <c r="K15" i="15"/>
  <c r="L15" i="15" s="1"/>
  <c r="J15" i="15"/>
  <c r="H15" i="16" s="1"/>
  <c r="I15" i="15"/>
  <c r="H15" i="15"/>
  <c r="B15" i="15"/>
  <c r="K14" i="15"/>
  <c r="L14" i="15" s="1"/>
  <c r="J14" i="15"/>
  <c r="H14" i="16" s="1"/>
  <c r="I14" i="15"/>
  <c r="H14" i="15"/>
  <c r="B14" i="15"/>
  <c r="K13" i="15"/>
  <c r="L13" i="15" s="1"/>
  <c r="J13" i="15"/>
  <c r="H13" i="16" s="1"/>
  <c r="I13" i="15"/>
  <c r="H13" i="15"/>
  <c r="B13" i="15"/>
  <c r="K12" i="15"/>
  <c r="L12" i="15" s="1"/>
  <c r="J12" i="15"/>
  <c r="H12" i="16" s="1"/>
  <c r="I12" i="15"/>
  <c r="H12" i="15"/>
  <c r="B12" i="15"/>
  <c r="K11" i="15"/>
  <c r="L11" i="15" s="1"/>
  <c r="J11" i="15"/>
  <c r="H11" i="16" s="1"/>
  <c r="I11" i="15"/>
  <c r="H11" i="15"/>
  <c r="B11" i="15"/>
  <c r="K10" i="15"/>
  <c r="L10" i="15" s="1"/>
  <c r="J10" i="15"/>
  <c r="H10" i="16" s="1"/>
  <c r="I10" i="15"/>
  <c r="H10" i="15"/>
  <c r="B10" i="15"/>
  <c r="K9" i="15"/>
  <c r="L9" i="15" s="1"/>
  <c r="J9" i="15"/>
  <c r="H9" i="16" s="1"/>
  <c r="I9" i="15"/>
  <c r="H9" i="15"/>
  <c r="B9" i="15"/>
  <c r="K8" i="15"/>
  <c r="L8" i="15" s="1"/>
  <c r="J8" i="15"/>
  <c r="H8" i="16" s="1"/>
  <c r="I8" i="15"/>
  <c r="H8" i="15"/>
  <c r="B8" i="15"/>
  <c r="K7" i="15"/>
  <c r="L7" i="15" s="1"/>
  <c r="J7" i="15"/>
  <c r="H7" i="16" s="1"/>
  <c r="I7" i="15"/>
  <c r="H7" i="15"/>
  <c r="B7" i="15"/>
  <c r="K6" i="15"/>
  <c r="L6" i="15" s="1"/>
  <c r="J6" i="15"/>
  <c r="H6" i="16" s="1"/>
  <c r="I6" i="15"/>
  <c r="H6" i="15"/>
  <c r="B6" i="15"/>
  <c r="K5" i="15"/>
  <c r="L5" i="15" s="1"/>
  <c r="J5" i="15"/>
  <c r="H5" i="16" s="1"/>
  <c r="I5" i="15"/>
  <c r="H5" i="15"/>
  <c r="B5" i="15"/>
  <c r="K4" i="15"/>
  <c r="J4" i="15"/>
  <c r="H4" i="16" s="1"/>
  <c r="I4" i="15"/>
  <c r="H4" i="15"/>
  <c r="B15" i="14"/>
  <c r="I15" i="14" s="1"/>
  <c r="A15" i="14"/>
  <c r="B14" i="14"/>
  <c r="I14" i="14" s="1"/>
  <c r="A14" i="14"/>
  <c r="B13" i="14"/>
  <c r="I13" i="14" s="1"/>
  <c r="A13" i="14"/>
  <c r="B12" i="14"/>
  <c r="I12" i="14" s="1"/>
  <c r="A12" i="14"/>
  <c r="B11" i="14"/>
  <c r="I11" i="14" s="1"/>
  <c r="A11" i="14"/>
  <c r="B10" i="14"/>
  <c r="I10" i="14" s="1"/>
  <c r="A10" i="14"/>
  <c r="B9" i="14"/>
  <c r="I9" i="14" s="1"/>
  <c r="A9" i="14"/>
  <c r="F8" i="14"/>
  <c r="E8" i="14"/>
  <c r="B8" i="14"/>
  <c r="I8" i="14" s="1"/>
  <c r="A8" i="14"/>
  <c r="F7" i="14"/>
  <c r="E7" i="14"/>
  <c r="B7" i="14"/>
  <c r="I7" i="14" s="1"/>
  <c r="A7" i="14"/>
  <c r="B6" i="14"/>
  <c r="I6" i="14" s="1"/>
  <c r="A6" i="14"/>
  <c r="B5" i="14"/>
  <c r="I5" i="14" s="1"/>
  <c r="A5" i="14"/>
  <c r="I4" i="14"/>
  <c r="A4" i="14"/>
  <c r="L15" i="13"/>
  <c r="K15" i="13"/>
  <c r="J15" i="13"/>
  <c r="H15" i="14" s="1"/>
  <c r="I15" i="13"/>
  <c r="H15" i="13"/>
  <c r="B15" i="13"/>
  <c r="K14" i="13"/>
  <c r="L14" i="13" s="1"/>
  <c r="J14" i="13"/>
  <c r="H14" i="14" s="1"/>
  <c r="I14" i="13"/>
  <c r="H14" i="13"/>
  <c r="B14" i="13"/>
  <c r="L13" i="13"/>
  <c r="K13" i="13"/>
  <c r="J13" i="13"/>
  <c r="H13" i="14" s="1"/>
  <c r="I13" i="13"/>
  <c r="H13" i="13"/>
  <c r="B13" i="13"/>
  <c r="K12" i="13"/>
  <c r="L12" i="13" s="1"/>
  <c r="J12" i="13"/>
  <c r="H12" i="14" s="1"/>
  <c r="I12" i="13"/>
  <c r="H12" i="13"/>
  <c r="B12" i="13"/>
  <c r="L11" i="13"/>
  <c r="K11" i="13"/>
  <c r="J11" i="13"/>
  <c r="H11" i="14" s="1"/>
  <c r="I11" i="13"/>
  <c r="H11" i="13"/>
  <c r="B11" i="13"/>
  <c r="K10" i="13"/>
  <c r="L10" i="13" s="1"/>
  <c r="J10" i="13"/>
  <c r="H10" i="14" s="1"/>
  <c r="I10" i="13"/>
  <c r="H10" i="13"/>
  <c r="B10" i="13"/>
  <c r="L9" i="13"/>
  <c r="K9" i="13"/>
  <c r="J9" i="13"/>
  <c r="H9" i="14" s="1"/>
  <c r="I9" i="13"/>
  <c r="H9" i="13"/>
  <c r="B9" i="13"/>
  <c r="K8" i="13"/>
  <c r="L8" i="13" s="1"/>
  <c r="J8" i="13"/>
  <c r="H8" i="14" s="1"/>
  <c r="I8" i="13"/>
  <c r="H8" i="13"/>
  <c r="B8" i="13"/>
  <c r="L7" i="13"/>
  <c r="K7" i="13"/>
  <c r="J7" i="13"/>
  <c r="H7" i="14" s="1"/>
  <c r="I7" i="13"/>
  <c r="H7" i="13"/>
  <c r="B7" i="13"/>
  <c r="K6" i="13"/>
  <c r="L6" i="13" s="1"/>
  <c r="J6" i="13"/>
  <c r="H6" i="14" s="1"/>
  <c r="I6" i="13"/>
  <c r="H6" i="13"/>
  <c r="B6" i="13"/>
  <c r="L5" i="13"/>
  <c r="K5" i="13"/>
  <c r="J5" i="13"/>
  <c r="H5" i="14" s="1"/>
  <c r="I5" i="13"/>
  <c r="H5" i="13"/>
  <c r="B5" i="13"/>
  <c r="K4" i="13"/>
  <c r="J4" i="13"/>
  <c r="H4" i="14" s="1"/>
  <c r="I4" i="13"/>
  <c r="H4" i="13"/>
  <c r="B14" i="12"/>
  <c r="I14" i="12" s="1"/>
  <c r="A14" i="12"/>
  <c r="B13" i="12"/>
  <c r="I13" i="12" s="1"/>
  <c r="A13" i="12"/>
  <c r="B12" i="12"/>
  <c r="I12" i="12" s="1"/>
  <c r="A12" i="12"/>
  <c r="B11" i="12"/>
  <c r="I11" i="12" s="1"/>
  <c r="A11" i="12"/>
  <c r="B10" i="12"/>
  <c r="I10" i="12" s="1"/>
  <c r="A10" i="12"/>
  <c r="B9" i="12"/>
  <c r="I9" i="12" s="1"/>
  <c r="A9" i="12"/>
  <c r="B8" i="12"/>
  <c r="I8" i="12" s="1"/>
  <c r="A8" i="12"/>
  <c r="B7" i="12"/>
  <c r="I7" i="12" s="1"/>
  <c r="A7" i="12"/>
  <c r="G6" i="12"/>
  <c r="B6" i="12"/>
  <c r="I6" i="12" s="1"/>
  <c r="A6" i="12"/>
  <c r="B5" i="12"/>
  <c r="I5" i="12" s="1"/>
  <c r="A5" i="12"/>
  <c r="A4" i="12"/>
  <c r="K14" i="11"/>
  <c r="J14" i="11"/>
  <c r="H14" i="12" s="1"/>
  <c r="I14" i="11"/>
  <c r="H14" i="11"/>
  <c r="B14" i="11"/>
  <c r="K13" i="11"/>
  <c r="L13" i="11" s="1"/>
  <c r="J13" i="11"/>
  <c r="H13" i="12" s="1"/>
  <c r="I13" i="11"/>
  <c r="H13" i="11"/>
  <c r="B13" i="11"/>
  <c r="K12" i="11"/>
  <c r="J12" i="11"/>
  <c r="H12" i="12" s="1"/>
  <c r="I12" i="11"/>
  <c r="H12" i="11"/>
  <c r="B12" i="11"/>
  <c r="K11" i="11"/>
  <c r="L12" i="11" s="1"/>
  <c r="J11" i="11"/>
  <c r="H11" i="12" s="1"/>
  <c r="I11" i="11"/>
  <c r="H11" i="11"/>
  <c r="B11" i="11"/>
  <c r="K10" i="11"/>
  <c r="J10" i="11"/>
  <c r="H10" i="12" s="1"/>
  <c r="I10" i="11"/>
  <c r="H10" i="11"/>
  <c r="B10" i="11"/>
  <c r="K9" i="11"/>
  <c r="L10" i="11" s="1"/>
  <c r="J9" i="11"/>
  <c r="H9" i="12" s="1"/>
  <c r="I9" i="11"/>
  <c r="H9" i="11"/>
  <c r="B9" i="11"/>
  <c r="K8" i="11"/>
  <c r="J8" i="11"/>
  <c r="H8" i="12" s="1"/>
  <c r="I8" i="11"/>
  <c r="H8" i="11"/>
  <c r="B8" i="11"/>
  <c r="K7" i="11"/>
  <c r="L8" i="11" s="1"/>
  <c r="J7" i="11"/>
  <c r="H7" i="12" s="1"/>
  <c r="I7" i="11"/>
  <c r="H7" i="11"/>
  <c r="B7" i="11"/>
  <c r="K6" i="11"/>
  <c r="L6" i="11" s="1"/>
  <c r="J6" i="11"/>
  <c r="H6" i="12" s="1"/>
  <c r="I6" i="11"/>
  <c r="H6" i="11"/>
  <c r="B6" i="11"/>
  <c r="K5" i="11"/>
  <c r="L5" i="11" s="1"/>
  <c r="J5" i="11"/>
  <c r="H5" i="12" s="1"/>
  <c r="I5" i="11"/>
  <c r="H5" i="11"/>
  <c r="B5" i="11"/>
  <c r="K4" i="11"/>
  <c r="J4" i="11"/>
  <c r="H4" i="12" s="1"/>
  <c r="I4" i="11"/>
  <c r="H4" i="11"/>
  <c r="B17" i="10"/>
  <c r="I17" i="10" s="1"/>
  <c r="A17" i="10"/>
  <c r="B16" i="10"/>
  <c r="I16" i="10" s="1"/>
  <c r="A16" i="10"/>
  <c r="B15" i="10"/>
  <c r="I15" i="10" s="1"/>
  <c r="A15" i="10"/>
  <c r="B14" i="10"/>
  <c r="I14" i="10" s="1"/>
  <c r="A14" i="10"/>
  <c r="B13" i="10"/>
  <c r="I13" i="10" s="1"/>
  <c r="A13" i="10"/>
  <c r="B12" i="10"/>
  <c r="I12" i="10" s="1"/>
  <c r="A12" i="10"/>
  <c r="B11" i="10"/>
  <c r="I11" i="10" s="1"/>
  <c r="A11" i="10"/>
  <c r="B10" i="10"/>
  <c r="I10" i="10" s="1"/>
  <c r="A10" i="10"/>
  <c r="B9" i="10"/>
  <c r="I9" i="10" s="1"/>
  <c r="A9" i="10"/>
  <c r="B8" i="10"/>
  <c r="I8" i="10" s="1"/>
  <c r="A8" i="10"/>
  <c r="B7" i="10"/>
  <c r="I7" i="10" s="1"/>
  <c r="A7" i="10"/>
  <c r="B6" i="10"/>
  <c r="I6" i="10" s="1"/>
  <c r="A6" i="10"/>
  <c r="B5" i="10"/>
  <c r="I5" i="10" s="1"/>
  <c r="A5" i="10"/>
  <c r="A4" i="10"/>
  <c r="K17" i="9"/>
  <c r="J17" i="9"/>
  <c r="H17" i="10" s="1"/>
  <c r="I17" i="9"/>
  <c r="H17" i="9"/>
  <c r="B17" i="9"/>
  <c r="K16" i="9"/>
  <c r="L17" i="9" s="1"/>
  <c r="J16" i="9"/>
  <c r="H16" i="10" s="1"/>
  <c r="I16" i="9"/>
  <c r="H16" i="9"/>
  <c r="B16" i="9"/>
  <c r="K15" i="9"/>
  <c r="L15" i="9" s="1"/>
  <c r="J15" i="9"/>
  <c r="H15" i="10" s="1"/>
  <c r="I15" i="9"/>
  <c r="H15" i="9"/>
  <c r="B15" i="9"/>
  <c r="K14" i="9"/>
  <c r="L14" i="9" s="1"/>
  <c r="J14" i="9"/>
  <c r="H14" i="10" s="1"/>
  <c r="I14" i="9"/>
  <c r="H14" i="9"/>
  <c r="B14" i="9"/>
  <c r="K13" i="9"/>
  <c r="L13" i="9" s="1"/>
  <c r="J13" i="9"/>
  <c r="H13" i="10" s="1"/>
  <c r="I13" i="9"/>
  <c r="H13" i="9"/>
  <c r="B13" i="9"/>
  <c r="K12" i="9"/>
  <c r="L12" i="9" s="1"/>
  <c r="J12" i="9"/>
  <c r="H12" i="10" s="1"/>
  <c r="I12" i="9"/>
  <c r="H12" i="9"/>
  <c r="B12" i="9"/>
  <c r="K11" i="9"/>
  <c r="L11" i="9" s="1"/>
  <c r="J11" i="9"/>
  <c r="H11" i="10" s="1"/>
  <c r="I11" i="9"/>
  <c r="H11" i="9"/>
  <c r="B11" i="9"/>
  <c r="K10" i="9"/>
  <c r="L10" i="9" s="1"/>
  <c r="J10" i="9"/>
  <c r="H10" i="10" s="1"/>
  <c r="I10" i="9"/>
  <c r="H10" i="9"/>
  <c r="B10" i="9"/>
  <c r="K9" i="9"/>
  <c r="L9" i="9" s="1"/>
  <c r="J9" i="9"/>
  <c r="H9" i="10" s="1"/>
  <c r="I9" i="9"/>
  <c r="H9" i="9"/>
  <c r="B9" i="9"/>
  <c r="K8" i="9"/>
  <c r="L8" i="9" s="1"/>
  <c r="J8" i="9"/>
  <c r="H8" i="10" s="1"/>
  <c r="I8" i="9"/>
  <c r="H8" i="9"/>
  <c r="B8" i="9"/>
  <c r="K7" i="9"/>
  <c r="L7" i="9" s="1"/>
  <c r="J7" i="9"/>
  <c r="H7" i="10" s="1"/>
  <c r="I7" i="9"/>
  <c r="H7" i="9"/>
  <c r="B7" i="9"/>
  <c r="K6" i="9"/>
  <c r="L6" i="9" s="1"/>
  <c r="J6" i="9"/>
  <c r="H6" i="10" s="1"/>
  <c r="I6" i="9"/>
  <c r="H6" i="9"/>
  <c r="B6" i="9"/>
  <c r="K5" i="9"/>
  <c r="L5" i="9" s="1"/>
  <c r="J5" i="9"/>
  <c r="H5" i="10" s="1"/>
  <c r="I5" i="9"/>
  <c r="H5" i="9"/>
  <c r="B5" i="9"/>
  <c r="K4" i="9"/>
  <c r="J4" i="9"/>
  <c r="H4" i="10" s="1"/>
  <c r="I4" i="9"/>
  <c r="H4" i="9"/>
  <c r="B17" i="8"/>
  <c r="I17" i="8" s="1"/>
  <c r="A17" i="8"/>
  <c r="B16" i="8"/>
  <c r="I16" i="8" s="1"/>
  <c r="A16" i="8"/>
  <c r="B15" i="8"/>
  <c r="I15" i="8" s="1"/>
  <c r="A15" i="8"/>
  <c r="B14" i="8"/>
  <c r="I14" i="8" s="1"/>
  <c r="A14" i="8"/>
  <c r="B13" i="8"/>
  <c r="I13" i="8" s="1"/>
  <c r="A13" i="8"/>
  <c r="B12" i="8"/>
  <c r="I12" i="8" s="1"/>
  <c r="A12" i="8"/>
  <c r="B11" i="8"/>
  <c r="I11" i="8" s="1"/>
  <c r="A11" i="8"/>
  <c r="B10" i="8"/>
  <c r="I10" i="8" s="1"/>
  <c r="A10" i="8"/>
  <c r="B9" i="8"/>
  <c r="I9" i="8" s="1"/>
  <c r="A9" i="8"/>
  <c r="B8" i="8"/>
  <c r="I8" i="8" s="1"/>
  <c r="A8" i="8"/>
  <c r="B7" i="8"/>
  <c r="I7" i="8" s="1"/>
  <c r="A7" i="8"/>
  <c r="B6" i="8"/>
  <c r="I6" i="8" s="1"/>
  <c r="A6" i="8"/>
  <c r="B5" i="8"/>
  <c r="I5" i="8" s="1"/>
  <c r="A5" i="8"/>
  <c r="A4" i="8"/>
  <c r="K17" i="7"/>
  <c r="J17" i="7"/>
  <c r="H17" i="8" s="1"/>
  <c r="I17" i="7"/>
  <c r="H17" i="7"/>
  <c r="B17" i="7"/>
  <c r="K16" i="7"/>
  <c r="L17" i="7" s="1"/>
  <c r="J16" i="7"/>
  <c r="H16" i="8" s="1"/>
  <c r="I16" i="7"/>
  <c r="H16" i="7"/>
  <c r="B16" i="7"/>
  <c r="K15" i="7"/>
  <c r="J15" i="7"/>
  <c r="H15" i="8" s="1"/>
  <c r="I15" i="7"/>
  <c r="H15" i="7"/>
  <c r="B15" i="7"/>
  <c r="K14" i="7"/>
  <c r="L15" i="7" s="1"/>
  <c r="J14" i="7"/>
  <c r="H14" i="8" s="1"/>
  <c r="I14" i="7"/>
  <c r="H14" i="7"/>
  <c r="B14" i="7"/>
  <c r="K13" i="7"/>
  <c r="L13" i="7" s="1"/>
  <c r="J13" i="7"/>
  <c r="H13" i="8" s="1"/>
  <c r="I13" i="7"/>
  <c r="H13" i="7"/>
  <c r="B13" i="7"/>
  <c r="K12" i="7"/>
  <c r="L12" i="7" s="1"/>
  <c r="J12" i="7"/>
  <c r="H12" i="8" s="1"/>
  <c r="I12" i="7"/>
  <c r="H12" i="7"/>
  <c r="B12" i="7"/>
  <c r="K11" i="7"/>
  <c r="L11" i="7" s="1"/>
  <c r="J11" i="7"/>
  <c r="H11" i="8" s="1"/>
  <c r="I11" i="7"/>
  <c r="H11" i="7"/>
  <c r="B11" i="7"/>
  <c r="K10" i="7"/>
  <c r="L10" i="7" s="1"/>
  <c r="J10" i="7"/>
  <c r="H10" i="8" s="1"/>
  <c r="I10" i="7"/>
  <c r="H10" i="7"/>
  <c r="B10" i="7"/>
  <c r="K9" i="7"/>
  <c r="L9" i="7" s="1"/>
  <c r="J9" i="7"/>
  <c r="H9" i="8" s="1"/>
  <c r="I9" i="7"/>
  <c r="H9" i="7"/>
  <c r="B9" i="7"/>
  <c r="H8" i="7" s="1"/>
  <c r="K8" i="7"/>
  <c r="L8" i="7" s="1"/>
  <c r="J8" i="7"/>
  <c r="H8" i="8" s="1"/>
  <c r="I8" i="7"/>
  <c r="B8" i="7"/>
  <c r="K7" i="7"/>
  <c r="L7" i="7" s="1"/>
  <c r="J7" i="7"/>
  <c r="H7" i="8" s="1"/>
  <c r="I7" i="7"/>
  <c r="H7" i="7"/>
  <c r="B7" i="7"/>
  <c r="K6" i="7"/>
  <c r="L6" i="7" s="1"/>
  <c r="J6" i="7"/>
  <c r="H6" i="8" s="1"/>
  <c r="I6" i="7"/>
  <c r="H6" i="7"/>
  <c r="B6" i="7"/>
  <c r="K5" i="7"/>
  <c r="L5" i="7" s="1"/>
  <c r="J5" i="7"/>
  <c r="H5" i="8" s="1"/>
  <c r="I5" i="7"/>
  <c r="H5" i="7"/>
  <c r="B5" i="7"/>
  <c r="I4" i="7" s="1"/>
  <c r="K4" i="7"/>
  <c r="J4" i="7"/>
  <c r="H4" i="8" s="1"/>
  <c r="H4" i="7"/>
  <c r="B16" i="6"/>
  <c r="I16" i="6" s="1"/>
  <c r="A16" i="6"/>
  <c r="B15" i="6"/>
  <c r="I15" i="6" s="1"/>
  <c r="A15" i="6"/>
  <c r="B14" i="6"/>
  <c r="I14" i="6" s="1"/>
  <c r="A14" i="6"/>
  <c r="B13" i="6"/>
  <c r="I13" i="6" s="1"/>
  <c r="A13" i="6"/>
  <c r="B12" i="6"/>
  <c r="I12" i="6" s="1"/>
  <c r="A12" i="6"/>
  <c r="B11" i="6"/>
  <c r="I11" i="6" s="1"/>
  <c r="A11" i="6"/>
  <c r="B10" i="6"/>
  <c r="I10" i="6" s="1"/>
  <c r="A10" i="6"/>
  <c r="B9" i="6"/>
  <c r="I9" i="6" s="1"/>
  <c r="A9" i="6"/>
  <c r="B8" i="6"/>
  <c r="I8" i="6" s="1"/>
  <c r="A8" i="6"/>
  <c r="B7" i="6"/>
  <c r="I7" i="6" s="1"/>
  <c r="A7" i="6"/>
  <c r="B6" i="6"/>
  <c r="I6" i="6" s="1"/>
  <c r="A6" i="6"/>
  <c r="F5" i="6"/>
  <c r="E5" i="6"/>
  <c r="B5" i="6"/>
  <c r="I5" i="6" s="1"/>
  <c r="A5" i="6"/>
  <c r="I4" i="6"/>
  <c r="B4" i="6"/>
  <c r="A4" i="6"/>
  <c r="L16" i="5"/>
  <c r="K16" i="5"/>
  <c r="J16" i="5"/>
  <c r="H16" i="6" s="1"/>
  <c r="I16" i="5"/>
  <c r="H16" i="5"/>
  <c r="B16" i="5"/>
  <c r="K15" i="5"/>
  <c r="L15" i="5" s="1"/>
  <c r="J15" i="5"/>
  <c r="H15" i="6" s="1"/>
  <c r="I15" i="5"/>
  <c r="H15" i="5"/>
  <c r="B15" i="5"/>
  <c r="L14" i="5"/>
  <c r="K14" i="5"/>
  <c r="J14" i="5"/>
  <c r="H14" i="6" s="1"/>
  <c r="I14" i="5"/>
  <c r="H14" i="5"/>
  <c r="B14" i="5"/>
  <c r="K13" i="5"/>
  <c r="L13" i="5" s="1"/>
  <c r="J13" i="5"/>
  <c r="H13" i="6" s="1"/>
  <c r="I13" i="5"/>
  <c r="H13" i="5"/>
  <c r="B13" i="5"/>
  <c r="L12" i="5"/>
  <c r="K12" i="5"/>
  <c r="J12" i="5"/>
  <c r="H12" i="6" s="1"/>
  <c r="I12" i="5"/>
  <c r="H12" i="5"/>
  <c r="B12" i="5"/>
  <c r="K11" i="5"/>
  <c r="L11" i="5" s="1"/>
  <c r="J11" i="5"/>
  <c r="H11" i="6" s="1"/>
  <c r="I11" i="5"/>
  <c r="H11" i="5"/>
  <c r="B11" i="5"/>
  <c r="L10" i="5"/>
  <c r="K10" i="5"/>
  <c r="J10" i="5"/>
  <c r="H10" i="6" s="1"/>
  <c r="I10" i="5"/>
  <c r="H10" i="5"/>
  <c r="B10" i="5"/>
  <c r="K9" i="5"/>
  <c r="L9" i="5" s="1"/>
  <c r="J9" i="5"/>
  <c r="H9" i="6" s="1"/>
  <c r="I9" i="5"/>
  <c r="H9" i="5"/>
  <c r="B9" i="5"/>
  <c r="L8" i="5"/>
  <c r="K8" i="5"/>
  <c r="J8" i="5"/>
  <c r="H8" i="6" s="1"/>
  <c r="I8" i="5"/>
  <c r="H8" i="5"/>
  <c r="B8" i="5"/>
  <c r="K7" i="5"/>
  <c r="L7" i="5" s="1"/>
  <c r="J7" i="5"/>
  <c r="H7" i="6" s="1"/>
  <c r="I7" i="5"/>
  <c r="H7" i="5"/>
  <c r="B7" i="5"/>
  <c r="L6" i="5"/>
  <c r="K6" i="5"/>
  <c r="J6" i="5"/>
  <c r="H6" i="6" s="1"/>
  <c r="I6" i="5"/>
  <c r="H6" i="5"/>
  <c r="B6" i="5"/>
  <c r="K5" i="5"/>
  <c r="L5" i="5" s="1"/>
  <c r="J5" i="5"/>
  <c r="H5" i="6" s="1"/>
  <c r="I5" i="5"/>
  <c r="H5" i="5"/>
  <c r="B5" i="5"/>
  <c r="I4" i="5" s="1"/>
  <c r="K4" i="5"/>
  <c r="J4" i="5"/>
  <c r="H4" i="6" s="1"/>
  <c r="H4" i="5"/>
  <c r="B4" i="5"/>
  <c r="B18" i="4"/>
  <c r="I18" i="4" s="1"/>
  <c r="A18" i="4"/>
  <c r="B17" i="4"/>
  <c r="I17" i="4" s="1"/>
  <c r="A17" i="4"/>
  <c r="B16" i="4"/>
  <c r="I16" i="4" s="1"/>
  <c r="A16" i="4"/>
  <c r="B15" i="4"/>
  <c r="I15" i="4" s="1"/>
  <c r="A15" i="4"/>
  <c r="B14" i="4"/>
  <c r="I14" i="4" s="1"/>
  <c r="A14" i="4"/>
  <c r="B13" i="4"/>
  <c r="I13" i="4" s="1"/>
  <c r="A13" i="4"/>
  <c r="B12" i="4"/>
  <c r="I12" i="4" s="1"/>
  <c r="A12" i="4"/>
  <c r="B11" i="4"/>
  <c r="I11" i="4" s="1"/>
  <c r="A11" i="4"/>
  <c r="B10" i="4"/>
  <c r="I10" i="4" s="1"/>
  <c r="A10" i="4"/>
  <c r="B9" i="4"/>
  <c r="I9" i="4" s="1"/>
  <c r="A9" i="4"/>
  <c r="B8" i="4"/>
  <c r="I8" i="4" s="1"/>
  <c r="A8" i="4"/>
  <c r="B7" i="4"/>
  <c r="I7" i="4" s="1"/>
  <c r="A7" i="4"/>
  <c r="B6" i="4"/>
  <c r="I6" i="4" s="1"/>
  <c r="A6" i="4"/>
  <c r="B5" i="4"/>
  <c r="I5" i="4" s="1"/>
  <c r="A5" i="4"/>
  <c r="I4" i="4"/>
  <c r="A4" i="4"/>
  <c r="K18" i="3"/>
  <c r="J18" i="3"/>
  <c r="H18" i="4" s="1"/>
  <c r="I18" i="3"/>
  <c r="H18" i="3"/>
  <c r="B18" i="3"/>
  <c r="K17" i="3"/>
  <c r="L18" i="3" s="1"/>
  <c r="J17" i="3"/>
  <c r="H17" i="4" s="1"/>
  <c r="I17" i="3"/>
  <c r="H17" i="3"/>
  <c r="B17" i="3"/>
  <c r="K16" i="3"/>
  <c r="L16" i="3" s="1"/>
  <c r="J16" i="3"/>
  <c r="H16" i="4" s="1"/>
  <c r="I16" i="3"/>
  <c r="H16" i="3"/>
  <c r="B16" i="3"/>
  <c r="K15" i="3"/>
  <c r="L15" i="3" s="1"/>
  <c r="J15" i="3"/>
  <c r="H15" i="4" s="1"/>
  <c r="I15" i="3"/>
  <c r="H15" i="3"/>
  <c r="B15" i="3"/>
  <c r="K14" i="3"/>
  <c r="L14" i="3" s="1"/>
  <c r="J14" i="3"/>
  <c r="H14" i="4" s="1"/>
  <c r="I14" i="3"/>
  <c r="H14" i="3"/>
  <c r="B14" i="3"/>
  <c r="K13" i="3"/>
  <c r="L13" i="3" s="1"/>
  <c r="J13" i="3"/>
  <c r="H13" i="4" s="1"/>
  <c r="I13" i="3"/>
  <c r="H13" i="3"/>
  <c r="B13" i="3"/>
  <c r="H12" i="3" s="1"/>
  <c r="K12" i="3"/>
  <c r="J12" i="3"/>
  <c r="H12" i="4" s="1"/>
  <c r="I12" i="3"/>
  <c r="B12" i="3"/>
  <c r="K11" i="3"/>
  <c r="L12" i="3" s="1"/>
  <c r="J11" i="3"/>
  <c r="H11" i="4" s="1"/>
  <c r="I11" i="3"/>
  <c r="H11" i="3"/>
  <c r="B11" i="3"/>
  <c r="K10" i="3"/>
  <c r="L10" i="3" s="1"/>
  <c r="J10" i="3"/>
  <c r="H10" i="4" s="1"/>
  <c r="I10" i="3"/>
  <c r="H10" i="3"/>
  <c r="B10" i="3"/>
  <c r="K9" i="3"/>
  <c r="L9" i="3" s="1"/>
  <c r="J9" i="3"/>
  <c r="H9" i="4" s="1"/>
  <c r="I9" i="3"/>
  <c r="H9" i="3"/>
  <c r="B9" i="3"/>
  <c r="K8" i="3"/>
  <c r="L8" i="3" s="1"/>
  <c r="J8" i="3"/>
  <c r="H8" i="4" s="1"/>
  <c r="I8" i="3"/>
  <c r="H8" i="3"/>
  <c r="B8" i="3"/>
  <c r="K7" i="3"/>
  <c r="L7" i="3" s="1"/>
  <c r="J7" i="3"/>
  <c r="H7" i="4" s="1"/>
  <c r="I7" i="3"/>
  <c r="H7" i="3"/>
  <c r="B7" i="3"/>
  <c r="K6" i="3"/>
  <c r="L6" i="3" s="1"/>
  <c r="J6" i="3"/>
  <c r="H6" i="4" s="1"/>
  <c r="I6" i="3"/>
  <c r="H6" i="3"/>
  <c r="B6" i="3"/>
  <c r="K5" i="3"/>
  <c r="L5" i="3" s="1"/>
  <c r="J5" i="3"/>
  <c r="H5" i="4" s="1"/>
  <c r="I5" i="3"/>
  <c r="H5" i="3"/>
  <c r="B5" i="3"/>
  <c r="K4" i="3"/>
  <c r="J4" i="3"/>
  <c r="H4" i="4" s="1"/>
  <c r="I4" i="3"/>
  <c r="H4" i="3"/>
  <c r="I18" i="2"/>
  <c r="B18" i="2"/>
  <c r="A18" i="2"/>
  <c r="I17" i="2"/>
  <c r="B17" i="2"/>
  <c r="A17" i="2"/>
  <c r="I16" i="2"/>
  <c r="B16" i="2"/>
  <c r="A16" i="2"/>
  <c r="I15" i="2"/>
  <c r="B15" i="2"/>
  <c r="A15" i="2"/>
  <c r="I14" i="2"/>
  <c r="B14" i="2"/>
  <c r="A14" i="2"/>
  <c r="I13" i="2"/>
  <c r="B13" i="2"/>
  <c r="A13" i="2"/>
  <c r="I12" i="2"/>
  <c r="B12" i="2"/>
  <c r="A12" i="2"/>
  <c r="I11" i="2"/>
  <c r="B11" i="2"/>
  <c r="A11" i="2"/>
  <c r="I10" i="2"/>
  <c r="B10" i="2"/>
  <c r="A10" i="2"/>
  <c r="I9" i="2"/>
  <c r="B9" i="2"/>
  <c r="A9" i="2"/>
  <c r="I8" i="2"/>
  <c r="B8" i="2"/>
  <c r="A8" i="2"/>
  <c r="I7" i="2"/>
  <c r="B7" i="2"/>
  <c r="A7" i="2"/>
  <c r="I6" i="2"/>
  <c r="B6" i="2"/>
  <c r="A6" i="2"/>
  <c r="I5" i="2"/>
  <c r="B5" i="2"/>
  <c r="A5" i="2"/>
  <c r="I4" i="2"/>
  <c r="A4" i="2"/>
  <c r="K18" i="1"/>
  <c r="L18" i="1" s="1"/>
  <c r="J18" i="1"/>
  <c r="H18" i="2" s="1"/>
  <c r="I18" i="1"/>
  <c r="H18" i="1"/>
  <c r="B18" i="1"/>
  <c r="K17" i="1"/>
  <c r="J17" i="1"/>
  <c r="H17" i="2" s="1"/>
  <c r="I17" i="1"/>
  <c r="H17" i="1"/>
  <c r="B17" i="1"/>
  <c r="K16" i="1"/>
  <c r="L16" i="1" s="1"/>
  <c r="J16" i="1"/>
  <c r="H16" i="2" s="1"/>
  <c r="I16" i="1"/>
  <c r="H16" i="1"/>
  <c r="B16" i="1"/>
  <c r="K15" i="1"/>
  <c r="J15" i="1"/>
  <c r="H15" i="2" s="1"/>
  <c r="I15" i="1"/>
  <c r="H15" i="1"/>
  <c r="B15" i="1"/>
  <c r="K14" i="1"/>
  <c r="L14" i="1" s="1"/>
  <c r="J14" i="1"/>
  <c r="H14" i="2" s="1"/>
  <c r="I14" i="1"/>
  <c r="H14" i="1"/>
  <c r="B14" i="1"/>
  <c r="K13" i="1"/>
  <c r="J13" i="1"/>
  <c r="H13" i="2" s="1"/>
  <c r="I13" i="1"/>
  <c r="H13" i="1"/>
  <c r="B13" i="1"/>
  <c r="K12" i="1"/>
  <c r="L12" i="1" s="1"/>
  <c r="J12" i="1"/>
  <c r="H12" i="2" s="1"/>
  <c r="I12" i="1"/>
  <c r="H12" i="1"/>
  <c r="B12" i="1"/>
  <c r="H11" i="1" s="1"/>
  <c r="K11" i="1"/>
  <c r="L11" i="1" s="1"/>
  <c r="J11" i="1"/>
  <c r="H11" i="2" s="1"/>
  <c r="I11" i="1"/>
  <c r="B11" i="1"/>
  <c r="K10" i="1"/>
  <c r="L10" i="1" s="1"/>
  <c r="J10" i="1"/>
  <c r="H10" i="2" s="1"/>
  <c r="I10" i="1"/>
  <c r="H10" i="1"/>
  <c r="B10" i="1"/>
  <c r="K9" i="1"/>
  <c r="L9" i="1" s="1"/>
  <c r="J9" i="1"/>
  <c r="H9" i="2" s="1"/>
  <c r="I9" i="1"/>
  <c r="H9" i="1"/>
  <c r="B9" i="1"/>
  <c r="K8" i="1"/>
  <c r="L8" i="1" s="1"/>
  <c r="J8" i="1"/>
  <c r="H8" i="2" s="1"/>
  <c r="I8" i="1"/>
  <c r="H8" i="1"/>
  <c r="B8" i="1"/>
  <c r="K7" i="1"/>
  <c r="L7" i="1" s="1"/>
  <c r="J7" i="1"/>
  <c r="H7" i="2" s="1"/>
  <c r="I7" i="1"/>
  <c r="H7" i="1"/>
  <c r="B7" i="1"/>
  <c r="K6" i="1"/>
  <c r="L6" i="1" s="1"/>
  <c r="J6" i="1"/>
  <c r="H6" i="2" s="1"/>
  <c r="I6" i="1"/>
  <c r="H6" i="1"/>
  <c r="B6" i="1"/>
  <c r="K5" i="1"/>
  <c r="L5" i="1" s="1"/>
  <c r="J5" i="1"/>
  <c r="H5" i="2" s="1"/>
  <c r="I5" i="1"/>
  <c r="H5" i="1"/>
  <c r="B5" i="1"/>
  <c r="K4" i="1"/>
  <c r="J4" i="1"/>
  <c r="H4" i="2" s="1"/>
  <c r="I4" i="1"/>
  <c r="H4" i="1"/>
  <c r="L11" i="3" l="1"/>
  <c r="L17" i="3"/>
  <c r="L14" i="7"/>
  <c r="L16" i="7"/>
  <c r="L7" i="11"/>
  <c r="L9" i="11"/>
  <c r="L11" i="11"/>
  <c r="I4" i="12"/>
  <c r="L7" i="19"/>
  <c r="L9" i="19"/>
  <c r="L13" i="1"/>
  <c r="L15" i="1"/>
  <c r="L17" i="1"/>
  <c r="I4" i="8"/>
  <c r="L16" i="9"/>
  <c r="L17" i="17"/>
  <c r="I4" i="10"/>
  <c r="I4" i="18"/>
  <c r="I4" i="22"/>
</calcChain>
</file>

<file path=xl/sharedStrings.xml><?xml version="1.0" encoding="utf-8"?>
<sst xmlns="http://schemas.openxmlformats.org/spreadsheetml/2006/main" count="1840" uniqueCount="116">
  <si>
    <t>LT fundamental recommendation tracker</t>
  </si>
  <si>
    <t>Analyst</t>
  </si>
  <si>
    <t>Recommendation</t>
  </si>
  <si>
    <t>Report date</t>
  </si>
  <si>
    <t>Reiteration date</t>
  </si>
  <si>
    <t>Distribution date</t>
  </si>
  <si>
    <t>Expiry date</t>
  </si>
  <si>
    <t>Performance</t>
  </si>
  <si>
    <t>Relative performance</t>
  </si>
  <si>
    <t>Price at issue/reiteration</t>
  </si>
  <si>
    <t>EFV (12 months)</t>
  </si>
  <si>
    <t>AB</t>
  </si>
  <si>
    <t>-</t>
  </si>
  <si>
    <t>→</t>
  </si>
  <si>
    <t>↓</t>
  </si>
  <si>
    <t>↑</t>
  </si>
  <si>
    <t>Jakub Viscardi</t>
  </si>
  <si>
    <t>03.09.2017</t>
  </si>
  <si>
    <t>04.09.2017</t>
  </si>
  <si>
    <t>15.10.2017</t>
  </si>
  <si>
    <t>16.10.2017</t>
  </si>
  <si>
    <t>23.10.2017</t>
  </si>
  <si>
    <t>24.10.2017</t>
  </si>
  <si>
    <t>15.11.2017</t>
  </si>
  <si>
    <t>16.11.2017</t>
  </si>
  <si>
    <t>10.12.2017</t>
  </si>
  <si>
    <t>11.12.2017</t>
  </si>
  <si>
    <t>10.01.2018</t>
  </si>
  <si>
    <t>11.01.2018</t>
  </si>
  <si>
    <t>13.02.2018</t>
  </si>
  <si>
    <t>14.02.2018</t>
  </si>
  <si>
    <t>18.02.2018</t>
  </si>
  <si>
    <t>19.02.2018</t>
  </si>
  <si>
    <t>19.07.2018</t>
  </si>
  <si>
    <t>13.03.2018</t>
  </si>
  <si>
    <t>16.04.2018</t>
  </si>
  <si>
    <t>17.04.2018</t>
  </si>
  <si>
    <t>08.05.2018</t>
  </si>
  <si>
    <t>09.05.2018</t>
  </si>
  <si>
    <t>29.05.2018</t>
  </si>
  <si>
    <t>30.05.2018</t>
  </si>
  <si>
    <t>20.07.2018</t>
  </si>
  <si>
    <t>Not later than 19.07.2018</t>
  </si>
  <si>
    <t>02.08.2018</t>
  </si>
  <si>
    <t>03.08.2018</t>
  </si>
  <si>
    <t>* pre-June 2014 recommendations issued at DM IDMSA</t>
  </si>
  <si>
    <t>aktualna rekomendacja</t>
  </si>
  <si>
    <t>Buy</t>
  </si>
  <si>
    <t>Market-relative recommendation tracker</t>
  </si>
  <si>
    <t>Relative Recommendation</t>
  </si>
  <si>
    <t>Not later than 10.12.2018</t>
  </si>
  <si>
    <t>12.03.2018</t>
  </si>
  <si>
    <t>Neutral</t>
  </si>
  <si>
    <t>Issue date</t>
  </si>
  <si>
    <t>Asbis</t>
  </si>
  <si>
    <t>22.01.2018</t>
  </si>
  <si>
    <t>23.01.2018</t>
  </si>
  <si>
    <t>Not later than 12.03.2019</t>
  </si>
  <si>
    <t>07.05.2018</t>
  </si>
  <si>
    <t>15.05.2018</t>
  </si>
  <si>
    <t>16.05.2018</t>
  </si>
  <si>
    <t>16.07.2018</t>
  </si>
  <si>
    <t>17.07.2018</t>
  </si>
  <si>
    <t>Not later than 15.11.2018</t>
  </si>
  <si>
    <t>LT fundamental recommedation tracker</t>
  </si>
  <si>
    <t>Dinopl</t>
  </si>
  <si>
    <t>01.10.2017</t>
  </si>
  <si>
    <t>02.10.2017</t>
  </si>
  <si>
    <t>Not later than 01.10.2018</t>
  </si>
  <si>
    <t>26.02.2018</t>
  </si>
  <si>
    <t>27.02.2018</t>
  </si>
  <si>
    <t xml:space="preserve">Market-relative recommendation tracker </t>
  </si>
  <si>
    <t>Dinopl_rel</t>
  </si>
  <si>
    <t>Eurocash</t>
  </si>
  <si>
    <t>25.10.2017</t>
  </si>
  <si>
    <t>26.10.2017</t>
  </si>
  <si>
    <t>22.02.2018</t>
  </si>
  <si>
    <t>23.02.2018</t>
  </si>
  <si>
    <t>14.05.2018</t>
  </si>
  <si>
    <t>Hold</t>
  </si>
  <si>
    <t>EUROTEL</t>
  </si>
  <si>
    <t>Not later than 29.05.2019</t>
  </si>
  <si>
    <t>Eurotel</t>
  </si>
  <si>
    <t>30.10.2017</t>
  </si>
  <si>
    <t>31.10.2017</t>
  </si>
  <si>
    <t>Not later than 30.10.2018</t>
  </si>
  <si>
    <t>05.06.2018</t>
  </si>
  <si>
    <t>06.06.2018</t>
  </si>
  <si>
    <t>18.07.2018</t>
  </si>
  <si>
    <t>Not later than 17.07.2019</t>
  </si>
  <si>
    <t>Emperia</t>
  </si>
  <si>
    <t>23.11.2017</t>
  </si>
  <si>
    <t>24.11.2017</t>
  </si>
  <si>
    <t>21.02.2018</t>
  </si>
  <si>
    <t>OEX</t>
  </si>
  <si>
    <t>17.05.2018</t>
  </si>
  <si>
    <t>Not later than 16.05.2019</t>
  </si>
  <si>
    <t>Netia</t>
  </si>
  <si>
    <t>18.10.2017</t>
  </si>
  <si>
    <t>19.10.2017</t>
  </si>
  <si>
    <t>18.01.2018</t>
  </si>
  <si>
    <t>19.01.2018</t>
  </si>
  <si>
    <t>Sell</t>
  </si>
  <si>
    <t>Orange PL</t>
  </si>
  <si>
    <t>09.10.2017</t>
  </si>
  <si>
    <t>10.10.2017</t>
  </si>
  <si>
    <t>Not later than 18.01.2019</t>
  </si>
  <si>
    <t>PGE</t>
  </si>
  <si>
    <t>TAURONPE</t>
  </si>
  <si>
    <t>Not later than 12.07.2018</t>
  </si>
  <si>
    <t>TAURON</t>
  </si>
  <si>
    <t>24.07.2018</t>
  </si>
  <si>
    <t>25.07.2018</t>
  </si>
  <si>
    <t>Not later than 24.07.2019</t>
  </si>
  <si>
    <t>Overweight</t>
  </si>
  <si>
    <t>Underweight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</si>
</sst>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2" applyAlignment="1">
      <alignment horizontal="right"/>
    </xf>
    <xf numFmtId="0" fontId="4" fillId="2" borderId="1" xfId="2" applyFont="1" applyFill="1" applyBorder="1"/>
    <xf numFmtId="0" fontId="4" fillId="2" borderId="1" xfId="2" applyFont="1" applyFill="1" applyBorder="1" applyAlignment="1">
      <alignment horizontal="right"/>
    </xf>
    <xf numFmtId="0" fontId="4" fillId="3" borderId="0" xfId="2" applyFont="1" applyFill="1"/>
    <xf numFmtId="0" fontId="4" fillId="3" borderId="0" xfId="2" applyFont="1" applyFill="1" applyAlignment="1">
      <alignment horizontal="right"/>
    </xf>
    <xf numFmtId="9" fontId="5" fillId="0" borderId="0" xfId="2" applyNumberFormat="1" applyFont="1"/>
    <xf numFmtId="0" fontId="5" fillId="0" borderId="0" xfId="2" applyFont="1" applyBorder="1"/>
    <xf numFmtId="2" fontId="5" fillId="0" borderId="0" xfId="2" applyNumberFormat="1" applyFont="1" applyBorder="1"/>
    <xf numFmtId="14" fontId="5" fillId="0" borderId="0" xfId="2" applyNumberFormat="1" applyFont="1" applyBorder="1"/>
    <xf numFmtId="14" fontId="0" fillId="0" borderId="0" xfId="0" applyNumberFormat="1"/>
    <xf numFmtId="0" fontId="2" fillId="0" borderId="0" xfId="2" applyFont="1"/>
    <xf numFmtId="9" fontId="2" fillId="0" borderId="0" xfId="2" applyNumberFormat="1"/>
    <xf numFmtId="2" fontId="2" fillId="0" borderId="0" xfId="2" applyNumberFormat="1"/>
    <xf numFmtId="0" fontId="3" fillId="0" borderId="0" xfId="2" applyFont="1" applyAlignment="1">
      <alignment horizontal="right"/>
    </xf>
    <xf numFmtId="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14" fontId="5" fillId="0" borderId="0" xfId="2" applyNumberFormat="1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right"/>
    </xf>
    <xf numFmtId="2" fontId="0" fillId="0" borderId="0" xfId="0" applyNumberForma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right"/>
    </xf>
    <xf numFmtId="9" fontId="5" fillId="0" borderId="0" xfId="0" applyNumberFormat="1" applyFont="1" applyBorder="1"/>
    <xf numFmtId="14" fontId="5" fillId="0" borderId="0" xfId="0" applyNumberFormat="1" applyFont="1" applyAlignment="1">
      <alignment horizontal="right"/>
    </xf>
    <xf numFmtId="9" fontId="0" fillId="0" borderId="0" xfId="0" applyNumberFormat="1"/>
    <xf numFmtId="0" fontId="0" fillId="0" borderId="4" xfId="0" applyBorder="1"/>
    <xf numFmtId="0" fontId="0" fillId="2" borderId="1" xfId="0" applyFill="1" applyBorder="1"/>
    <xf numFmtId="0" fontId="0" fillId="3" borderId="0" xfId="0" applyFill="1"/>
    <xf numFmtId="9" fontId="0" fillId="0" borderId="0" xfId="1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9" fontId="0" fillId="0" borderId="0" xfId="1" applyFont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0" xfId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14" fontId="2" fillId="0" borderId="0" xfId="0" applyNumberFormat="1" applyFont="1" applyBorder="1" applyAlignment="1">
      <alignment horizontal="right"/>
    </xf>
    <xf numFmtId="0" fontId="7" fillId="0" borderId="0" xfId="0" applyFont="1"/>
    <xf numFmtId="2" fontId="2" fillId="0" borderId="0" xfId="0" applyNumberFormat="1" applyFont="1" applyBorder="1" applyAlignme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9" fontId="2" fillId="0" borderId="0" xfId="1" applyFont="1"/>
    <xf numFmtId="0" fontId="2" fillId="0" borderId="0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9" fontId="5" fillId="0" borderId="0" xfId="1" applyFont="1" applyAlignment="1">
      <alignment horizontal="right"/>
    </xf>
    <xf numFmtId="2" fontId="5" fillId="0" borderId="0" xfId="1" applyNumberFormat="1" applyFont="1" applyBorder="1"/>
    <xf numFmtId="0" fontId="5" fillId="0" borderId="0" xfId="0" applyFont="1" applyBorder="1" applyAlignment="1">
      <alignment horizontal="center"/>
    </xf>
    <xf numFmtId="2" fontId="0" fillId="0" borderId="0" xfId="1" applyNumberFormat="1" applyFont="1"/>
    <xf numFmtId="0" fontId="2" fillId="0" borderId="0" xfId="0" applyFont="1" applyAlignment="1">
      <alignment horizontal="center"/>
    </xf>
    <xf numFmtId="9" fontId="5" fillId="0" borderId="0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9" fontId="5" fillId="0" borderId="0" xfId="1" applyFont="1"/>
    <xf numFmtId="9" fontId="5" fillId="0" borderId="0" xfId="1" applyFont="1" applyBorder="1"/>
    <xf numFmtId="14" fontId="5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Fill="1"/>
    <xf numFmtId="9" fontId="5" fillId="0" borderId="0" xfId="1" applyFont="1" applyFill="1"/>
    <xf numFmtId="2" fontId="5" fillId="0" borderId="0" xfId="0" applyNumberFormat="1" applyFont="1" applyFill="1"/>
    <xf numFmtId="14" fontId="2" fillId="0" borderId="0" xfId="0" applyNumberFormat="1" applyFont="1" applyFill="1" applyBorder="1" applyAlignment="1">
      <alignment horizontal="right"/>
    </xf>
  </cellXfs>
  <cellStyles count="5">
    <cellStyle name="Normalny" xfId="0" builtinId="0"/>
    <cellStyle name="Normalny 2 2" xfId="2"/>
    <cellStyle name="Normalny 86" xfId="4"/>
    <cellStyle name="Normalny 89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sa.local\DFS\Departments\Wydzial%20Analiz%20i%20Rekomendacji\-%20ARCHIWUM\Wszystkie%20-%20BO&#346;\Trackery_B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wszyscy\Documents%20and%20Settings\admin\Pulpit\Klienci\Klien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ro1"/>
      <sheetName val="Arkusz1"/>
      <sheetName val="recom ROCZNIK "/>
      <sheetName val="Absolute"/>
      <sheetName val="Relative"/>
      <sheetName val="Prices"/>
      <sheetName val="Prices nowe"/>
      <sheetName val="Action"/>
      <sheetName val="Action_rel"/>
      <sheetName val="ABPL"/>
      <sheetName val="ABPL_rel"/>
      <sheetName val="Asbis"/>
      <sheetName val="Asbis_rel"/>
      <sheetName val="Alma"/>
      <sheetName val="Alma_rel"/>
      <sheetName val="Dinopl"/>
      <sheetName val="Dinopl_rel"/>
      <sheetName val="Eurocash"/>
      <sheetName val="Eurocash_rel"/>
      <sheetName val="Eurotel"/>
      <sheetName val="Eurotel_rel"/>
      <sheetName val="Emperia"/>
      <sheetName val="Emperia_rel"/>
      <sheetName val="Integer"/>
      <sheetName val="Integer_rel"/>
      <sheetName val="OEX"/>
      <sheetName val="OEX_rel"/>
      <sheetName val="Netia"/>
      <sheetName val="Netia_rel"/>
      <sheetName val="ORANGEPL"/>
      <sheetName val="ORANGEPL_rel"/>
      <sheetName val="PGE"/>
      <sheetName val="PGE_rel"/>
      <sheetName val="TauronPE"/>
      <sheetName val="TauronPE_rel"/>
      <sheetName val="Agora"/>
      <sheetName val="Agora_rel"/>
      <sheetName val="AssecoPol"/>
      <sheetName val="AssecoPol_rel"/>
      <sheetName val="AssecoSEE"/>
      <sheetName val="AssecoSEE_rel"/>
      <sheetName val="AssecoBS"/>
      <sheetName val="AssecoBS_rel"/>
      <sheetName val="Comarch"/>
      <sheetName val="Comarch_rel"/>
      <sheetName val="CYFRPLSAT"/>
      <sheetName val="CYFRPLSAT_rel"/>
      <sheetName val="IVMX"/>
      <sheetName val="IVMX_rel"/>
      <sheetName val="TVN"/>
      <sheetName val="TVN_rel"/>
      <sheetName val="LiveChat"/>
      <sheetName val="LiveChat_rel"/>
      <sheetName val="PLAY"/>
      <sheetName val="PLAY_rel"/>
      <sheetName val="BAH"/>
      <sheetName val="BAH_rel"/>
      <sheetName val="CCC"/>
      <sheetName val="CCC_rel"/>
      <sheetName val="CLNPHARMA"/>
      <sheetName val="CLNPHARMA_rel"/>
      <sheetName val="Decora"/>
      <sheetName val="Decora_rel"/>
      <sheetName val="ENELMED"/>
      <sheetName val="ENELMED_rel"/>
      <sheetName val="Farmacol"/>
      <sheetName val="Farmacol_rel"/>
      <sheetName val="InterCars"/>
      <sheetName val="InterCars_rel"/>
      <sheetName val="Kety"/>
      <sheetName val="Kety_rel"/>
      <sheetName val="LPP"/>
      <sheetName val="LPP_rel"/>
      <sheetName val="Magellan"/>
      <sheetName val="Magellan_rel"/>
      <sheetName val="Medicalg"/>
      <sheetName val="Medicalg_rel"/>
      <sheetName val="Neuca"/>
      <sheetName val="Neuca_rel"/>
      <sheetName val="Nowa Gala"/>
      <sheetName val="Nowa Gala_rel"/>
      <sheetName val="Pelion"/>
      <sheetName val="Pelion_rel"/>
      <sheetName val="Rovese"/>
      <sheetName val="Rovese_rel"/>
      <sheetName val="Vistula"/>
      <sheetName val="Vistula_rel"/>
      <sheetName val="Alior"/>
      <sheetName val="Alior_rel"/>
      <sheetName val="BPH"/>
      <sheetName val="BPH_rel"/>
      <sheetName val="MBANK"/>
      <sheetName val="MBANK_rel"/>
      <sheetName val="BZWBK"/>
      <sheetName val="BZWBK_rel"/>
      <sheetName val="Getin"/>
      <sheetName val="Getin_rel"/>
      <sheetName val="GETINOBLE"/>
      <sheetName val="GETINOBLE_rel"/>
      <sheetName val="Handlowy"/>
      <sheetName val="Handlowy_rel"/>
      <sheetName val="IdeaBank"/>
      <sheetName val="IdeaBank_rel"/>
      <sheetName val="INGBSK"/>
      <sheetName val="INGBSK_rel"/>
      <sheetName val="Millennium"/>
      <sheetName val="Millennium_rel"/>
      <sheetName val="Pekao"/>
      <sheetName val="Pekao_rel"/>
      <sheetName val="PKOBP"/>
      <sheetName val="PKOBP_rel"/>
      <sheetName val="Vindexus"/>
      <sheetName val="Vindexus_rel"/>
      <sheetName val="Polimex"/>
      <sheetName val="Polimex_rel"/>
      <sheetName val="GrupaAzoty"/>
      <sheetName val="GrupaAzoty_rel"/>
      <sheetName val="Pulawy"/>
      <sheetName val="Pulawy_rel"/>
      <sheetName val="Police"/>
      <sheetName val="Police_rel"/>
      <sheetName val="Ciech"/>
      <sheetName val="Ciech_rel"/>
      <sheetName val="Synthos"/>
      <sheetName val="Synthos_rel"/>
      <sheetName val="Bogdanka"/>
      <sheetName val="Bogdanka_rel"/>
      <sheetName val="Lotos"/>
      <sheetName val="Lotos_rel"/>
      <sheetName val="JSW"/>
      <sheetName val="JSW_rel"/>
      <sheetName val="Duon"/>
      <sheetName val="Duon_rel"/>
      <sheetName val="PKNOrlen"/>
      <sheetName val="PKNOrlen_rel"/>
      <sheetName val="PGNiG"/>
      <sheetName val="PGNIG_rel"/>
      <sheetName val="Famur"/>
      <sheetName val="Famur_rel"/>
      <sheetName val="Kopex"/>
      <sheetName val="Kopex_rel"/>
      <sheetName val="KGHM"/>
      <sheetName val="KGHM_rel"/>
      <sheetName val="UNIMOT"/>
      <sheetName val="UNIMOT_rel"/>
      <sheetName val="PCCRokita"/>
      <sheetName val="PCCRokita_rel"/>
      <sheetName val="Arctic"/>
      <sheetName val="Arctic_rel"/>
      <sheetName val="BSCDruk"/>
      <sheetName val="BSCDruk_rel"/>
      <sheetName val="Budimex"/>
      <sheetName val="Budimex_rel"/>
      <sheetName val="DomDev"/>
      <sheetName val="DomDev_rel"/>
      <sheetName val="Echo"/>
      <sheetName val="Echo_rel"/>
      <sheetName val="Gant"/>
      <sheetName val="Gant_rel"/>
      <sheetName val="Elbudowa"/>
      <sheetName val="Elbudowa_rel"/>
      <sheetName val="Erbud"/>
      <sheetName val="Erbud_rel"/>
      <sheetName val="GTC"/>
      <sheetName val="GTC_rel"/>
      <sheetName val="JWCONSTR"/>
      <sheetName val="JWCONSTR_rel"/>
      <sheetName val="Lena"/>
      <sheetName val="Lena_rel"/>
      <sheetName val="Marvipol"/>
      <sheetName val="Marvipol_rel"/>
      <sheetName val="Octava NFI"/>
      <sheetName val="Octava NFI_rel"/>
      <sheetName val="MARVIPOLDEV"/>
      <sheetName val="MARVIPOLDEV_rel"/>
      <sheetName val="Polnord"/>
      <sheetName val="Polnord_rel"/>
      <sheetName val="Rank"/>
      <sheetName val="Rank_rel"/>
      <sheetName val="Robyg"/>
      <sheetName val="Robyg_rel"/>
      <sheetName val="Ronson"/>
      <sheetName val="Ronson_rel"/>
      <sheetName val="Energomontaż"/>
      <sheetName val="Energomontaż_rel"/>
      <sheetName val="Hydrobudowa"/>
      <sheetName val="Hydrobudowa_rel"/>
      <sheetName val="PBG"/>
      <sheetName val="PBG_rel"/>
      <sheetName val="Polaqua"/>
      <sheetName val="Polaqua_rel"/>
      <sheetName val="Bomi"/>
      <sheetName val="Bomi_rel"/>
      <sheetName val="Kredyt Bank"/>
      <sheetName val="Kredyt Bank_rel"/>
      <sheetName val="CEDC"/>
      <sheetName val="CEDC_rel"/>
      <sheetName val="Swiecie"/>
      <sheetName val="Swiecie_rel"/>
      <sheetName val="Multimedia"/>
      <sheetName val="Multimedia_rel"/>
      <sheetName val="Teta"/>
      <sheetName val="Teta_rel"/>
      <sheetName val="Polcolorit"/>
      <sheetName val="Polcolorit_rel"/>
      <sheetName val="recom-old"/>
      <sheetName val="rocznik 2014"/>
      <sheetName val="Barlinek"/>
      <sheetName val="Barlinek_rel"/>
      <sheetName val="TOWERINV"/>
      <sheetName val="TOWERINV_rel"/>
      <sheetName val="Trakcja"/>
      <sheetName val="Trakcja_rel"/>
      <sheetName val="Unibep"/>
      <sheetName val="Unibep_rel"/>
      <sheetName val="11bit"/>
      <sheetName val="11bit_rel"/>
      <sheetName val="CDProjekt"/>
      <sheetName val="CDProjekt_rel"/>
      <sheetName val="CIGames"/>
      <sheetName val="CIGames_rel"/>
      <sheetName val="Comp"/>
      <sheetName val="Comp_rel"/>
      <sheetName val="Ergis"/>
      <sheetName val="Ergis_rel"/>
      <sheetName val="LSISoft"/>
      <sheetName val="LSISoft_rel"/>
      <sheetName val="Mercator"/>
      <sheetName val="Mercator_rel"/>
      <sheetName val="Radpol"/>
      <sheetName val="Radpol_rel"/>
      <sheetName val="Playway"/>
      <sheetName val="Playway_rel"/>
      <sheetName val="Sanok"/>
      <sheetName val="Sanok_rel"/>
      <sheetName val="Forte"/>
      <sheetName val="Forte_rel"/>
      <sheetName val="KGL"/>
      <sheetName val="KGL_rel"/>
      <sheetName val="Mercor"/>
      <sheetName val="Mercor_rel"/>
      <sheetName val="Rafako"/>
      <sheetName val="Rafako_rel"/>
      <sheetName val="Global City Holdings"/>
      <sheetName val="Global City Holdings rel"/>
    </sheetNames>
    <sheetDataSet>
      <sheetData sheetId="0"/>
      <sheetData sheetId="1"/>
      <sheetData sheetId="2"/>
      <sheetData sheetId="3">
        <row r="2329">
          <cell r="K2329">
            <v>21</v>
          </cell>
          <cell r="L2329">
            <v>21</v>
          </cell>
        </row>
        <row r="2330">
          <cell r="K2330">
            <v>19.920000000000002</v>
          </cell>
          <cell r="L2330">
            <v>21</v>
          </cell>
        </row>
        <row r="2331">
          <cell r="G2331" t="str">
            <v>Buy</v>
          </cell>
          <cell r="I2331">
            <v>0.13846153846153841</v>
          </cell>
          <cell r="J2331">
            <v>0.23715001702774963</v>
          </cell>
          <cell r="K2331">
            <v>19.5</v>
          </cell>
          <cell r="L2331">
            <v>27.5</v>
          </cell>
        </row>
        <row r="2332">
          <cell r="K2332">
            <v>20.22</v>
          </cell>
          <cell r="L2332">
            <v>27.5</v>
          </cell>
        </row>
        <row r="2333">
          <cell r="K2333">
            <v>23.08</v>
          </cell>
          <cell r="L2333">
            <v>30.3</v>
          </cell>
        </row>
        <row r="2334">
          <cell r="K2334">
            <v>23.2</v>
          </cell>
          <cell r="L2334">
            <v>30.3</v>
          </cell>
        </row>
        <row r="2335">
          <cell r="K2335">
            <v>23.1</v>
          </cell>
          <cell r="L2335">
            <v>30.3</v>
          </cell>
        </row>
        <row r="2336">
          <cell r="K2336">
            <v>25.5</v>
          </cell>
          <cell r="L2336">
            <v>30.3</v>
          </cell>
        </row>
        <row r="2337">
          <cell r="K2337">
            <v>24</v>
          </cell>
          <cell r="L2337">
            <v>30.3</v>
          </cell>
        </row>
        <row r="2338">
          <cell r="K2338">
            <v>22.3</v>
          </cell>
          <cell r="L2338">
            <v>30.3</v>
          </cell>
        </row>
        <row r="2339">
          <cell r="K2339">
            <v>21.7</v>
          </cell>
          <cell r="L2339">
            <v>28.1</v>
          </cell>
        </row>
        <row r="2340">
          <cell r="K2340">
            <v>21.4</v>
          </cell>
          <cell r="L2340">
            <v>28.1</v>
          </cell>
        </row>
        <row r="2341">
          <cell r="K2341">
            <v>21.4</v>
          </cell>
          <cell r="L2341">
            <v>28.1</v>
          </cell>
        </row>
        <row r="2342">
          <cell r="K2342">
            <v>20</v>
          </cell>
          <cell r="L2342">
            <v>28.1</v>
          </cell>
        </row>
        <row r="3011">
          <cell r="K3011">
            <v>19.600000000000001</v>
          </cell>
          <cell r="L3011">
            <v>26.5</v>
          </cell>
        </row>
        <row r="3012">
          <cell r="K3012">
            <v>20.149999999999999</v>
          </cell>
          <cell r="L3012">
            <v>26.5</v>
          </cell>
        </row>
        <row r="3013">
          <cell r="G3013" t="str">
            <v>Buy</v>
          </cell>
          <cell r="I3013">
            <v>-6.801007556675065E-2</v>
          </cell>
          <cell r="J3013">
            <v>-2.3176616534824723E-2</v>
          </cell>
          <cell r="K3013">
            <v>19.850000000000001</v>
          </cell>
          <cell r="L3013">
            <v>26.5</v>
          </cell>
        </row>
        <row r="3014">
          <cell r="K3014">
            <v>18</v>
          </cell>
          <cell r="L3014">
            <v>24.7</v>
          </cell>
        </row>
        <row r="3015">
          <cell r="K3015">
            <v>19.5</v>
          </cell>
          <cell r="L3015">
            <v>24.7</v>
          </cell>
        </row>
        <row r="3016">
          <cell r="K3016">
            <v>18.3</v>
          </cell>
          <cell r="L3016">
            <v>24.7</v>
          </cell>
        </row>
        <row r="3017">
          <cell r="K3017">
            <v>19</v>
          </cell>
          <cell r="L3017">
            <v>24.7</v>
          </cell>
        </row>
        <row r="3018">
          <cell r="K3018">
            <v>19.100000000000001</v>
          </cell>
          <cell r="L3018">
            <v>24.7</v>
          </cell>
        </row>
        <row r="3019">
          <cell r="K3019">
            <v>17.399999999999999</v>
          </cell>
          <cell r="L3019">
            <v>24.7</v>
          </cell>
        </row>
        <row r="3020">
          <cell r="K3020">
            <v>17.5</v>
          </cell>
          <cell r="L3020">
            <v>24.7</v>
          </cell>
        </row>
        <row r="3021">
          <cell r="K3021">
            <v>18.899999999999999</v>
          </cell>
          <cell r="L3021">
            <v>24.7</v>
          </cell>
        </row>
        <row r="3022">
          <cell r="K3022">
            <v>18.5</v>
          </cell>
          <cell r="L3022">
            <v>24.7</v>
          </cell>
        </row>
        <row r="3438">
          <cell r="K3438">
            <v>92.99</v>
          </cell>
          <cell r="L3438">
            <v>70.599999999999994</v>
          </cell>
        </row>
        <row r="3439">
          <cell r="K3439">
            <v>90</v>
          </cell>
          <cell r="L3439">
            <v>70.599999999999994</v>
          </cell>
        </row>
        <row r="3440">
          <cell r="K3440">
            <v>88.05</v>
          </cell>
          <cell r="L3440">
            <v>70.599999999999994</v>
          </cell>
        </row>
        <row r="3441">
          <cell r="K3441">
            <v>93.98</v>
          </cell>
          <cell r="L3441">
            <v>70.599999999999994</v>
          </cell>
        </row>
        <row r="3442">
          <cell r="K3442">
            <v>93.87</v>
          </cell>
          <cell r="L3442">
            <v>70.599999999999994</v>
          </cell>
        </row>
        <row r="3443">
          <cell r="K3443">
            <v>99.6</v>
          </cell>
          <cell r="L3443">
            <v>70.599999999999994</v>
          </cell>
        </row>
        <row r="3444">
          <cell r="K3444">
            <v>99.2</v>
          </cell>
          <cell r="L3444">
            <v>70.599999999999994</v>
          </cell>
        </row>
        <row r="3445">
          <cell r="K3445">
            <v>99</v>
          </cell>
          <cell r="L3445">
            <v>70.599999999999994</v>
          </cell>
        </row>
        <row r="3446">
          <cell r="K3446">
            <v>102</v>
          </cell>
          <cell r="L3446">
            <v>73.900000000000006</v>
          </cell>
        </row>
        <row r="3447">
          <cell r="K3447">
            <v>100.5</v>
          </cell>
          <cell r="L3447">
            <v>73.900000000000006</v>
          </cell>
        </row>
        <row r="3448">
          <cell r="G3448" t="str">
            <v>Discontinued</v>
          </cell>
          <cell r="I3448" t="str">
            <v>-</v>
          </cell>
          <cell r="J3448" t="str">
            <v>-</v>
          </cell>
          <cell r="K3448">
            <v>99.8</v>
          </cell>
          <cell r="L3448" t="str">
            <v>-</v>
          </cell>
        </row>
        <row r="3584">
          <cell r="I3584">
            <v>-0.30818414322250642</v>
          </cell>
          <cell r="J3584">
            <v>-0.27739729239615196</v>
          </cell>
          <cell r="K3584">
            <v>39.1</v>
          </cell>
          <cell r="L3584">
            <v>29.3</v>
          </cell>
        </row>
        <row r="3585">
          <cell r="K3585">
            <v>38.25</v>
          </cell>
          <cell r="L3585">
            <v>29.3</v>
          </cell>
        </row>
        <row r="3586">
          <cell r="K3586">
            <v>36.4</v>
          </cell>
          <cell r="L3586">
            <v>34.200000000000003</v>
          </cell>
        </row>
        <row r="3587">
          <cell r="K3587">
            <v>28.22</v>
          </cell>
          <cell r="L3587">
            <v>34.200000000000003</v>
          </cell>
        </row>
        <row r="3588">
          <cell r="G3588" t="str">
            <v>Hold</v>
          </cell>
          <cell r="I3588">
            <v>-0.27985212569316087</v>
          </cell>
          <cell r="J3588">
            <v>-0.24418767913802875</v>
          </cell>
          <cell r="K3588">
            <v>27.05</v>
          </cell>
          <cell r="L3588">
            <v>31.3</v>
          </cell>
        </row>
        <row r="3589">
          <cell r="K3589">
            <v>25.81</v>
          </cell>
          <cell r="L3589">
            <v>31.3</v>
          </cell>
        </row>
        <row r="3590">
          <cell r="K3590">
            <v>25.44</v>
          </cell>
          <cell r="L3590">
            <v>31.3</v>
          </cell>
        </row>
        <row r="3591">
          <cell r="K3591">
            <v>24.46</v>
          </cell>
          <cell r="L3591">
            <v>31.3</v>
          </cell>
        </row>
        <row r="3592">
          <cell r="K3592">
            <v>23.47</v>
          </cell>
          <cell r="L3592">
            <v>31.3</v>
          </cell>
        </row>
        <row r="3593">
          <cell r="K3593">
            <v>24.45</v>
          </cell>
          <cell r="L3593">
            <v>31.3</v>
          </cell>
        </row>
        <row r="3594">
          <cell r="K3594">
            <v>23.09</v>
          </cell>
          <cell r="L3594">
            <v>30.6</v>
          </cell>
        </row>
        <row r="3595">
          <cell r="K3595">
            <v>23.6</v>
          </cell>
          <cell r="L3595">
            <v>30.6</v>
          </cell>
        </row>
        <row r="3596">
          <cell r="K3596">
            <v>19.41</v>
          </cell>
          <cell r="L3596">
            <v>30.6</v>
          </cell>
        </row>
        <row r="3597">
          <cell r="K3597">
            <v>18.75</v>
          </cell>
          <cell r="L3597">
            <v>30.6</v>
          </cell>
        </row>
        <row r="5768">
          <cell r="K5768">
            <v>32.44</v>
          </cell>
          <cell r="L5768">
            <v>35.4</v>
          </cell>
        </row>
        <row r="5769">
          <cell r="K5769">
            <v>26.93</v>
          </cell>
          <cell r="L5769">
            <v>35.4</v>
          </cell>
        </row>
        <row r="5770">
          <cell r="K5770">
            <v>26.8</v>
          </cell>
          <cell r="L5770">
            <v>31.6</v>
          </cell>
        </row>
        <row r="5771">
          <cell r="K5771">
            <v>26.38</v>
          </cell>
          <cell r="L5771">
            <v>31.6</v>
          </cell>
        </row>
        <row r="5772">
          <cell r="K5772">
            <v>32.4</v>
          </cell>
          <cell r="L5772">
            <v>35</v>
          </cell>
        </row>
        <row r="5773">
          <cell r="K5773">
            <v>29.5</v>
          </cell>
          <cell r="L5773">
            <v>35</v>
          </cell>
        </row>
        <row r="5774">
          <cell r="K5774">
            <v>28.8</v>
          </cell>
          <cell r="L5774">
            <v>35</v>
          </cell>
        </row>
        <row r="5775">
          <cell r="G5775" t="str">
            <v>Hold</v>
          </cell>
          <cell r="I5775">
            <v>-0.35664335664335678</v>
          </cell>
          <cell r="J5775">
            <v>-0.28577401621273302</v>
          </cell>
          <cell r="K5775">
            <v>28.6</v>
          </cell>
          <cell r="L5775">
            <v>35</v>
          </cell>
        </row>
        <row r="5776">
          <cell r="K5776">
            <v>28.3</v>
          </cell>
          <cell r="L5776">
            <v>35</v>
          </cell>
        </row>
        <row r="5777">
          <cell r="K5777">
            <v>24.2</v>
          </cell>
          <cell r="L5777">
            <v>35</v>
          </cell>
        </row>
        <row r="5778">
          <cell r="K5778">
            <v>25</v>
          </cell>
          <cell r="L5778">
            <v>33.299999999999997</v>
          </cell>
        </row>
        <row r="5779">
          <cell r="K5779">
            <v>21.9</v>
          </cell>
          <cell r="L5779">
            <v>33.299999999999997</v>
          </cell>
        </row>
        <row r="5780">
          <cell r="K5780">
            <v>18.600000000000001</v>
          </cell>
          <cell r="L5780">
            <v>33.299999999999997</v>
          </cell>
        </row>
        <row r="5781">
          <cell r="G5781" t="str">
            <v>Buy</v>
          </cell>
          <cell r="I5781" t="str">
            <v>-</v>
          </cell>
          <cell r="J5781" t="str">
            <v>-</v>
          </cell>
          <cell r="K5781">
            <v>18.399999999999999</v>
          </cell>
          <cell r="L5781">
            <v>30.5</v>
          </cell>
        </row>
        <row r="5782">
          <cell r="K5782">
            <v>18.2</v>
          </cell>
          <cell r="L5782">
            <v>30.5</v>
          </cell>
        </row>
        <row r="5956">
          <cell r="K5956">
            <v>2.58</v>
          </cell>
          <cell r="L5956">
            <v>4</v>
          </cell>
        </row>
        <row r="5957">
          <cell r="K5957">
            <v>2.5499999999999998</v>
          </cell>
          <cell r="L5957">
            <v>4</v>
          </cell>
        </row>
        <row r="5958">
          <cell r="K5958">
            <v>2.7</v>
          </cell>
          <cell r="L5958">
            <v>4.5</v>
          </cell>
        </row>
        <row r="5959">
          <cell r="K5959">
            <v>2.83</v>
          </cell>
          <cell r="L5959">
            <v>4.5</v>
          </cell>
        </row>
        <row r="5960">
          <cell r="K5960">
            <v>2.8</v>
          </cell>
          <cell r="L5960">
            <v>4.8</v>
          </cell>
        </row>
        <row r="5961">
          <cell r="K5961">
            <v>3.22</v>
          </cell>
          <cell r="L5961">
            <v>4.8</v>
          </cell>
        </row>
        <row r="5962">
          <cell r="K5962">
            <v>3.41</v>
          </cell>
          <cell r="L5962">
            <v>4.8</v>
          </cell>
        </row>
        <row r="5963">
          <cell r="K5963">
            <v>3.4</v>
          </cell>
          <cell r="L5963">
            <v>4.8</v>
          </cell>
        </row>
        <row r="5964">
          <cell r="G5964" t="str">
            <v>Buy</v>
          </cell>
          <cell r="I5964">
            <v>2.0467836257310079E-2</v>
          </cell>
          <cell r="J5964">
            <v>6.777476145539052E-2</v>
          </cell>
          <cell r="K5964">
            <v>3.42</v>
          </cell>
          <cell r="L5964">
            <v>4.8</v>
          </cell>
        </row>
        <row r="5965">
          <cell r="K5965">
            <v>3.58</v>
          </cell>
          <cell r="L5965">
            <v>4.8</v>
          </cell>
        </row>
        <row r="5966">
          <cell r="K5966">
            <v>3.51</v>
          </cell>
          <cell r="L5966">
            <v>5.3</v>
          </cell>
        </row>
        <row r="5967">
          <cell r="K5967">
            <v>3.33</v>
          </cell>
          <cell r="L5967">
            <v>5.0999999999999996</v>
          </cell>
        </row>
        <row r="5968">
          <cell r="K5968">
            <v>3.32</v>
          </cell>
          <cell r="L5968">
            <v>5.0999999999999996</v>
          </cell>
        </row>
        <row r="5969">
          <cell r="K5969">
            <v>2.99</v>
          </cell>
          <cell r="L5969">
            <v>5.0999999999999996</v>
          </cell>
        </row>
        <row r="5970">
          <cell r="K5970">
            <v>3.27</v>
          </cell>
          <cell r="L5970">
            <v>5.0999999999999996</v>
          </cell>
        </row>
        <row r="9843">
          <cell r="K9843">
            <v>3.87</v>
          </cell>
          <cell r="L9843">
            <v>4.3</v>
          </cell>
        </row>
        <row r="9844">
          <cell r="K9844">
            <v>3.92</v>
          </cell>
          <cell r="L9844">
            <v>4.3</v>
          </cell>
        </row>
        <row r="9845">
          <cell r="K9845">
            <v>3.96</v>
          </cell>
          <cell r="L9845">
            <v>4.0999999999999996</v>
          </cell>
        </row>
        <row r="9846">
          <cell r="G9846" t="str">
            <v>Hold</v>
          </cell>
          <cell r="I9846">
            <v>0.26506024096385539</v>
          </cell>
          <cell r="J9846">
            <v>0.26335019734180709</v>
          </cell>
          <cell r="K9846">
            <v>4.1500000000000004</v>
          </cell>
          <cell r="L9846">
            <v>4.0999999999999996</v>
          </cell>
        </row>
        <row r="9847">
          <cell r="G9847" t="str">
            <v>Sell</v>
          </cell>
          <cell r="I9847">
            <v>-6.6666666666666652E-2</v>
          </cell>
          <cell r="J9847">
            <v>-2.0444469847951563E-2</v>
          </cell>
          <cell r="K9847">
            <v>5.25</v>
          </cell>
          <cell r="L9847">
            <v>4.5</v>
          </cell>
        </row>
        <row r="9848">
          <cell r="K9848">
            <v>5.27</v>
          </cell>
          <cell r="L9848">
            <v>4.5</v>
          </cell>
        </row>
        <row r="9849">
          <cell r="K9849">
            <v>5.36</v>
          </cell>
          <cell r="L9849">
            <v>4.5</v>
          </cell>
        </row>
        <row r="9850">
          <cell r="K9850">
            <v>5.23</v>
          </cell>
          <cell r="L9850">
            <v>4.5</v>
          </cell>
        </row>
        <row r="9851">
          <cell r="K9851">
            <v>5.42</v>
          </cell>
          <cell r="L9851">
            <v>4.5</v>
          </cell>
        </row>
        <row r="9852">
          <cell r="K9852">
            <v>5.15</v>
          </cell>
          <cell r="L9852">
            <v>4.5</v>
          </cell>
        </row>
        <row r="9853">
          <cell r="K9853">
            <v>5</v>
          </cell>
          <cell r="L9853">
            <v>4.5</v>
          </cell>
        </row>
        <row r="9854">
          <cell r="K9854">
            <v>4.95</v>
          </cell>
          <cell r="L9854">
            <v>4.5</v>
          </cell>
        </row>
        <row r="9855">
          <cell r="K9855">
            <v>5</v>
          </cell>
          <cell r="L9855">
            <v>4.7</v>
          </cell>
        </row>
        <row r="9856">
          <cell r="K9856">
            <v>4.9000000000000004</v>
          </cell>
          <cell r="L9856">
            <v>4.7</v>
          </cell>
        </row>
        <row r="10021">
          <cell r="K10021">
            <v>6.1</v>
          </cell>
          <cell r="L10021">
            <v>4.4000000000000004</v>
          </cell>
        </row>
        <row r="10022">
          <cell r="K10022">
            <v>5.09</v>
          </cell>
          <cell r="L10022">
            <v>4.8</v>
          </cell>
        </row>
        <row r="10023">
          <cell r="K10023">
            <v>5.0999999999999996</v>
          </cell>
          <cell r="L10023">
            <v>4.8</v>
          </cell>
        </row>
        <row r="10024">
          <cell r="K10024">
            <v>5.45</v>
          </cell>
          <cell r="L10024">
            <v>4.8</v>
          </cell>
        </row>
        <row r="10025">
          <cell r="G10025" t="str">
            <v>Hold</v>
          </cell>
          <cell r="I10025">
            <v>-0.1761467889908257</v>
          </cell>
          <cell r="J10025">
            <v>-8.9404717222683283E-2</v>
          </cell>
          <cell r="K10025">
            <v>5.45</v>
          </cell>
          <cell r="L10025">
            <v>5.5</v>
          </cell>
        </row>
        <row r="10026">
          <cell r="K10026">
            <v>6.02</v>
          </cell>
          <cell r="L10026">
            <v>5.5</v>
          </cell>
        </row>
        <row r="10027">
          <cell r="K10027">
            <v>6.31</v>
          </cell>
          <cell r="L10027">
            <v>5.5</v>
          </cell>
        </row>
        <row r="10028">
          <cell r="K10028">
            <v>5.75</v>
          </cell>
          <cell r="L10028">
            <v>5.5</v>
          </cell>
        </row>
        <row r="10029">
          <cell r="K10029">
            <v>6</v>
          </cell>
          <cell r="L10029">
            <v>5.5</v>
          </cell>
        </row>
        <row r="10030">
          <cell r="K10030">
            <v>5.75</v>
          </cell>
          <cell r="L10030">
            <v>5.5</v>
          </cell>
        </row>
        <row r="10031">
          <cell r="K10031">
            <v>5</v>
          </cell>
          <cell r="L10031">
            <v>5.5</v>
          </cell>
        </row>
        <row r="10032">
          <cell r="K10032">
            <v>4.58</v>
          </cell>
          <cell r="L10032">
            <v>5.5</v>
          </cell>
        </row>
        <row r="10033">
          <cell r="G10033" t="str">
            <v>Sell</v>
          </cell>
          <cell r="I10033" t="str">
            <v>-</v>
          </cell>
          <cell r="J10033" t="str">
            <v>-</v>
          </cell>
          <cell r="K10033">
            <v>4.49</v>
          </cell>
          <cell r="L10033">
            <v>4.3</v>
          </cell>
        </row>
        <row r="10034">
          <cell r="K10034">
            <v>4.58</v>
          </cell>
          <cell r="L10034">
            <v>4.3</v>
          </cell>
        </row>
        <row r="10035">
          <cell r="K10035">
            <v>4.95</v>
          </cell>
          <cell r="L10035">
            <v>4.3</v>
          </cell>
        </row>
        <row r="10137">
          <cell r="K10137">
            <v>14.58</v>
          </cell>
          <cell r="L10137">
            <v>13.9</v>
          </cell>
        </row>
        <row r="10138">
          <cell r="K10138">
            <v>13.11</v>
          </cell>
          <cell r="L10138">
            <v>13.9</v>
          </cell>
        </row>
        <row r="10139">
          <cell r="K10139">
            <v>11.99</v>
          </cell>
          <cell r="L10139">
            <v>13.9</v>
          </cell>
        </row>
        <row r="10140">
          <cell r="K10140">
            <v>12.66</v>
          </cell>
          <cell r="L10140">
            <v>13.9</v>
          </cell>
        </row>
        <row r="10141">
          <cell r="K10141">
            <v>12.6</v>
          </cell>
          <cell r="L10141">
            <v>13.9</v>
          </cell>
        </row>
        <row r="10142">
          <cell r="K10142">
            <v>10.84</v>
          </cell>
          <cell r="L10142">
            <v>13.9</v>
          </cell>
        </row>
        <row r="10143">
          <cell r="G10143" t="str">
            <v>Hold</v>
          </cell>
          <cell r="I10143">
            <v>-9.0148698884758405E-2</v>
          </cell>
          <cell r="J10143">
            <v>-4.7969743395972375E-2</v>
          </cell>
          <cell r="K10143">
            <v>10.76</v>
          </cell>
          <cell r="L10143">
            <v>13.9</v>
          </cell>
        </row>
        <row r="10144">
          <cell r="K10144">
            <v>10.39</v>
          </cell>
          <cell r="L10144">
            <v>13.9</v>
          </cell>
        </row>
        <row r="10145">
          <cell r="K10145">
            <v>9.2799999999999994</v>
          </cell>
          <cell r="L10145">
            <v>13.9</v>
          </cell>
        </row>
        <row r="10146">
          <cell r="K10146">
            <v>9.5500000000000007</v>
          </cell>
          <cell r="L10146">
            <v>13.9</v>
          </cell>
        </row>
        <row r="10147">
          <cell r="K10147">
            <v>9.7899999999999991</v>
          </cell>
          <cell r="L10147">
            <v>13.9</v>
          </cell>
        </row>
        <row r="10199">
          <cell r="K10199">
            <v>3.94</v>
          </cell>
          <cell r="L10199">
            <v>2.5</v>
          </cell>
        </row>
        <row r="10200">
          <cell r="K10200">
            <v>3.61</v>
          </cell>
          <cell r="L10200">
            <v>2.5</v>
          </cell>
        </row>
        <row r="10201">
          <cell r="K10201">
            <v>3.07</v>
          </cell>
          <cell r="L10201">
            <v>2.5</v>
          </cell>
        </row>
        <row r="10202">
          <cell r="K10202">
            <v>3.28</v>
          </cell>
          <cell r="L10202">
            <v>2.9</v>
          </cell>
        </row>
        <row r="10203">
          <cell r="G10203" t="str">
            <v>Sell</v>
          </cell>
          <cell r="I10203">
            <v>-0.32698412698412693</v>
          </cell>
          <cell r="J10203">
            <v>-0.25517950508960141</v>
          </cell>
          <cell r="K10203">
            <v>3.15</v>
          </cell>
          <cell r="L10203">
            <v>2.9</v>
          </cell>
        </row>
        <row r="10204">
          <cell r="K10204">
            <v>2.83</v>
          </cell>
          <cell r="L10204">
            <v>2.9</v>
          </cell>
        </row>
        <row r="10205">
          <cell r="K10205">
            <v>2.64</v>
          </cell>
          <cell r="L10205">
            <v>2.9</v>
          </cell>
        </row>
        <row r="10206">
          <cell r="K10206">
            <v>2.42</v>
          </cell>
          <cell r="L10206">
            <v>2.9</v>
          </cell>
        </row>
        <row r="10207">
          <cell r="K10207">
            <v>2.0099999999999998</v>
          </cell>
          <cell r="L10207">
            <v>2.9</v>
          </cell>
        </row>
        <row r="10208">
          <cell r="K10208">
            <v>2.21</v>
          </cell>
          <cell r="L10208">
            <v>2.9</v>
          </cell>
        </row>
        <row r="10209">
          <cell r="G10209" t="str">
            <v>Hold</v>
          </cell>
          <cell r="I10209" t="str">
            <v>-</v>
          </cell>
          <cell r="J10209" t="str">
            <v>-</v>
          </cell>
          <cell r="K10209">
            <v>2.12</v>
          </cell>
          <cell r="L10209">
            <v>2.5299999999999998</v>
          </cell>
        </row>
        <row r="10210">
          <cell r="K10210">
            <v>2.21</v>
          </cell>
          <cell r="L10210">
            <v>2.5299999999999998</v>
          </cell>
        </row>
        <row r="10915">
          <cell r="G10915" t="str">
            <v>Buy</v>
          </cell>
          <cell r="I10915">
            <v>0.48455162019593079</v>
          </cell>
          <cell r="J10915">
            <v>0.60447854690173375</v>
          </cell>
          <cell r="K10915">
            <v>66.349999999999994</v>
          </cell>
          <cell r="L10915">
            <v>75.2</v>
          </cell>
        </row>
        <row r="10916">
          <cell r="K10916">
            <v>69.75</v>
          </cell>
          <cell r="L10916">
            <v>75.2</v>
          </cell>
        </row>
        <row r="10917">
          <cell r="K10917">
            <v>66.77</v>
          </cell>
          <cell r="L10917">
            <v>75.2</v>
          </cell>
        </row>
        <row r="10918">
          <cell r="K10918">
            <v>73</v>
          </cell>
          <cell r="L10918">
            <v>87.7</v>
          </cell>
        </row>
        <row r="10919">
          <cell r="K10919">
            <v>78.5</v>
          </cell>
          <cell r="L10919">
            <v>87.7</v>
          </cell>
        </row>
        <row r="10920">
          <cell r="K10920">
            <v>81.400000000000006</v>
          </cell>
          <cell r="L10920">
            <v>87.7</v>
          </cell>
        </row>
        <row r="10921">
          <cell r="K10921">
            <v>84.55</v>
          </cell>
          <cell r="L10921">
            <v>92.8</v>
          </cell>
        </row>
        <row r="10922">
          <cell r="K10922">
            <v>91.45</v>
          </cell>
          <cell r="L10922">
            <v>92.8</v>
          </cell>
        </row>
        <row r="10923">
          <cell r="K10923">
            <v>92.3</v>
          </cell>
          <cell r="L10923">
            <v>92.8</v>
          </cell>
        </row>
        <row r="10924">
          <cell r="K10924">
            <v>96.25</v>
          </cell>
          <cell r="L10924">
            <v>112.6</v>
          </cell>
        </row>
        <row r="10925">
          <cell r="K10925">
            <v>108</v>
          </cell>
          <cell r="L10925">
            <v>112.6</v>
          </cell>
        </row>
        <row r="10926">
          <cell r="K10926">
            <v>101</v>
          </cell>
          <cell r="L10926">
            <v>112.6</v>
          </cell>
        </row>
        <row r="10927">
          <cell r="K10927">
            <v>98.5</v>
          </cell>
          <cell r="L10927">
            <v>112.6</v>
          </cell>
        </row>
      </sheetData>
      <sheetData sheetId="4">
        <row r="2332">
          <cell r="H2332" t="str">
            <v>Overweight</v>
          </cell>
          <cell r="J2332">
            <v>0.13967175672297993</v>
          </cell>
        </row>
        <row r="2338">
          <cell r="H2338" t="str">
            <v>Neutral</v>
          </cell>
          <cell r="J2338" t="str">
            <v>-</v>
          </cell>
        </row>
        <row r="3014">
          <cell r="H3014" t="str">
            <v>Overweight</v>
          </cell>
          <cell r="J3014">
            <v>-4.6675136423938279E-2</v>
          </cell>
        </row>
        <row r="3016">
          <cell r="H3016" t="str">
            <v>Neutral</v>
          </cell>
          <cell r="J3016">
            <v>6.8704253699724882E-2</v>
          </cell>
        </row>
        <row r="3437">
          <cell r="H3437" t="str">
            <v>Neutral</v>
          </cell>
          <cell r="J3437">
            <v>0.18787718916309393</v>
          </cell>
        </row>
        <row r="3445">
          <cell r="H3445" t="str">
            <v>Discontinued</v>
          </cell>
          <cell r="J3445" t="str">
            <v>-</v>
          </cell>
        </row>
        <row r="3588">
          <cell r="H3588" t="str">
            <v>Underweight</v>
          </cell>
          <cell r="J3588">
            <v>7.7978475209816711E-2</v>
          </cell>
        </row>
        <row r="3592">
          <cell r="H3592" t="str">
            <v>Neutral</v>
          </cell>
          <cell r="J3592">
            <v>-0.22705380825633181</v>
          </cell>
        </row>
        <row r="5768">
          <cell r="H5768" t="str">
            <v>Neutral</v>
          </cell>
          <cell r="J5768">
            <v>-0.41045269018626707</v>
          </cell>
        </row>
        <row r="5955">
          <cell r="H5955" t="str">
            <v>Overweight</v>
          </cell>
          <cell r="J5955">
            <v>0.29253949240044363</v>
          </cell>
        </row>
        <row r="9848">
          <cell r="H9848" t="str">
            <v>Neutral</v>
          </cell>
          <cell r="J9848">
            <v>-4.657602545879691E-2</v>
          </cell>
        </row>
        <row r="10022">
          <cell r="H10022" t="str">
            <v>Neutral</v>
          </cell>
          <cell r="J10022">
            <v>-0.12025191321447282</v>
          </cell>
        </row>
        <row r="10194">
          <cell r="K10194">
            <v>3.94</v>
          </cell>
        </row>
        <row r="10195">
          <cell r="K10195">
            <v>3.61</v>
          </cell>
        </row>
        <row r="10196">
          <cell r="K10196">
            <v>3.07</v>
          </cell>
        </row>
        <row r="10197">
          <cell r="K10197">
            <v>3.28</v>
          </cell>
        </row>
        <row r="10198">
          <cell r="K10198">
            <v>3.15</v>
          </cell>
        </row>
        <row r="10199">
          <cell r="K10199">
            <v>2.83</v>
          </cell>
        </row>
        <row r="10200">
          <cell r="H10200" t="str">
            <v>Underweight</v>
          </cell>
          <cell r="J10200">
            <v>-0.12407145936093056</v>
          </cell>
          <cell r="K10200">
            <v>2.64</v>
          </cell>
        </row>
        <row r="10201">
          <cell r="K10201">
            <v>2.42</v>
          </cell>
        </row>
        <row r="10202">
          <cell r="K10202">
            <v>2.0099999999999998</v>
          </cell>
        </row>
        <row r="10203">
          <cell r="K10203">
            <v>2.21</v>
          </cell>
        </row>
        <row r="10204">
          <cell r="K10204">
            <v>2.12</v>
          </cell>
        </row>
        <row r="10205">
          <cell r="K10205">
            <v>2.21</v>
          </cell>
        </row>
        <row r="10910">
          <cell r="H10910" t="str">
            <v>Overweight</v>
          </cell>
          <cell r="J10910">
            <v>0.60447854690173375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1Q"/>
      <sheetName val="Monthly"/>
      <sheetName val="Daily"/>
      <sheetName val="Daily Key Data"/>
      <sheetName val="Index daily"/>
      <sheetName val="Terminy"/>
      <sheetName val="2008"/>
      <sheetName val="EPS"/>
      <sheetName val="AGCO"/>
      <sheetName val="agco -alex"/>
      <sheetName val="fundamentals"/>
      <sheetName val="Alianz"/>
      <sheetName val="AIG"/>
      <sheetName val="Banks"/>
      <sheetName val="CUFormA"/>
      <sheetName val="CUFormB"/>
      <sheetName val="INGNN"/>
      <sheetName val="Skarbiec"/>
      <sheetName val="Tabelle1"/>
      <sheetName val="CSAM"/>
      <sheetName val="TabelaDaily"/>
      <sheetName val="PEandROE"/>
      <sheetName val="Bloomberg"/>
      <sheetName val="Free-float"/>
      <sheetName val="thing"/>
      <sheetName val="Kursy dai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800000"/>
  </sheetPr>
  <dimension ref="A1:L20"/>
  <sheetViews>
    <sheetView topLeftCell="A82" workbookViewId="0">
      <selection activeCell="A21" sqref="A21:XFD57"/>
    </sheetView>
  </sheetViews>
  <sheetFormatPr defaultRowHeight="12.75"/>
  <cols>
    <col min="1" max="1" width="18.85546875" style="2" customWidth="1"/>
    <col min="2" max="2" width="12.7109375" style="2" customWidth="1"/>
    <col min="3" max="3" width="9.140625" style="2"/>
    <col min="4" max="4" width="12.7109375" style="2" customWidth="1"/>
    <col min="5" max="6" width="16.7109375" style="2" customWidth="1"/>
    <col min="7" max="7" width="20.42578125" style="2" bestFit="1" customWidth="1"/>
    <col min="8" max="8" width="13.85546875" style="2" customWidth="1"/>
    <col min="9" max="9" width="18.5703125" style="2" customWidth="1"/>
    <col min="10" max="10" width="14.7109375" style="2" customWidth="1"/>
    <col min="11" max="11" width="11.7109375" style="2" customWidth="1"/>
    <col min="12" max="16384" width="9.140625" style="2"/>
  </cols>
  <sheetData>
    <row r="1" spans="1:12">
      <c r="A1" s="1" t="s">
        <v>0</v>
      </c>
      <c r="D1" s="3"/>
      <c r="E1" s="3"/>
      <c r="F1" s="3"/>
      <c r="G1" s="3"/>
      <c r="H1" s="3"/>
      <c r="I1" s="3"/>
      <c r="L1" s="3"/>
    </row>
    <row r="2" spans="1:12">
      <c r="A2" s="4" t="s">
        <v>1</v>
      </c>
      <c r="B2" s="4" t="s">
        <v>2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5"/>
    </row>
    <row r="3" spans="1:12">
      <c r="A3" s="6" t="s">
        <v>11</v>
      </c>
      <c r="B3" s="6"/>
      <c r="C3" s="6"/>
      <c r="D3" s="7"/>
      <c r="E3" s="7"/>
      <c r="F3" s="7"/>
      <c r="G3" s="7"/>
      <c r="H3" s="7"/>
      <c r="I3" s="7"/>
      <c r="J3" s="6"/>
      <c r="K3" s="6"/>
      <c r="L3" s="7"/>
    </row>
    <row r="4" spans="1:12">
      <c r="A4" s="9" t="s">
        <v>16</v>
      </c>
      <c r="B4" s="9" t="s">
        <v>79</v>
      </c>
      <c r="C4" s="9" t="s">
        <v>13</v>
      </c>
      <c r="D4" s="9" t="s">
        <v>12</v>
      </c>
      <c r="E4" s="9" t="s">
        <v>17</v>
      </c>
      <c r="F4" s="9" t="s">
        <v>18</v>
      </c>
      <c r="G4" s="9" t="s">
        <v>31</v>
      </c>
      <c r="H4" s="8" t="str">
        <f>IF([1]Absolute!I5768="","-",IF($B5="","-",[1]Absolute!I5768))</f>
        <v>-</v>
      </c>
      <c r="I4" s="8" t="str">
        <f>IF([1]Absolute!J5768="","-",IF($B5="","-",[1]Absolute!J5768))</f>
        <v>-</v>
      </c>
      <c r="J4" s="10">
        <f>[1]Absolute!K5768</f>
        <v>32.44</v>
      </c>
      <c r="K4" s="10">
        <f>[1]Absolute!L5768</f>
        <v>35.4</v>
      </c>
      <c r="L4" s="9" t="s">
        <v>13</v>
      </c>
    </row>
    <row r="5" spans="1:12">
      <c r="A5" s="9" t="s">
        <v>16</v>
      </c>
      <c r="B5" s="9" t="str">
        <f>IF([1]Absolute!G5769="","-",[1]Absolute!G5769)</f>
        <v>-</v>
      </c>
      <c r="C5" s="9" t="s">
        <v>13</v>
      </c>
      <c r="D5" s="9" t="s">
        <v>12</v>
      </c>
      <c r="E5" s="11" t="s">
        <v>19</v>
      </c>
      <c r="F5" s="11" t="s">
        <v>20</v>
      </c>
      <c r="G5" s="9" t="s">
        <v>12</v>
      </c>
      <c r="H5" s="8" t="str">
        <f>IF([1]Absolute!I5769="","-",IF($B6="","-",[1]Absolute!I5769))</f>
        <v>-</v>
      </c>
      <c r="I5" s="8" t="str">
        <f>IF([1]Absolute!J5769="","-",IF($B6="","-",[1]Absolute!J5769))</f>
        <v>-</v>
      </c>
      <c r="J5" s="10">
        <f>[1]Absolute!K5769</f>
        <v>26.93</v>
      </c>
      <c r="K5" s="10">
        <f>[1]Absolute!L5769</f>
        <v>35.4</v>
      </c>
      <c r="L5" s="9" t="str">
        <f t="shared" ref="L5:L18" si="0">IF(K5&gt;K4,"↑",IF(K5=K4,"→","↓"))</f>
        <v>→</v>
      </c>
    </row>
    <row r="6" spans="1:12">
      <c r="A6" s="9" t="s">
        <v>16</v>
      </c>
      <c r="B6" s="9" t="str">
        <f>IF([1]Absolute!G5770="","-",[1]Absolute!G5770)</f>
        <v>-</v>
      </c>
      <c r="C6" s="9" t="s">
        <v>13</v>
      </c>
      <c r="D6" s="9" t="s">
        <v>12</v>
      </c>
      <c r="E6" s="11" t="s">
        <v>21</v>
      </c>
      <c r="F6" s="11" t="s">
        <v>22</v>
      </c>
      <c r="G6" s="9" t="s">
        <v>12</v>
      </c>
      <c r="H6" s="8" t="str">
        <f>IF([1]Absolute!I5770="","-",IF($B7="","-",[1]Absolute!I5770))</f>
        <v>-</v>
      </c>
      <c r="I6" s="8" t="str">
        <f>IF([1]Absolute!J5770="","-",IF($B7="","-",[1]Absolute!J5770))</f>
        <v>-</v>
      </c>
      <c r="J6" s="10">
        <f>[1]Absolute!K5770</f>
        <v>26.8</v>
      </c>
      <c r="K6" s="10">
        <f>[1]Absolute!L5770</f>
        <v>31.6</v>
      </c>
      <c r="L6" s="9" t="str">
        <f t="shared" si="0"/>
        <v>↓</v>
      </c>
    </row>
    <row r="7" spans="1:12">
      <c r="A7" s="9" t="s">
        <v>16</v>
      </c>
      <c r="B7" s="9" t="str">
        <f>IF([1]Absolute!G5771="","-",[1]Absolute!G5771)</f>
        <v>-</v>
      </c>
      <c r="C7" s="9" t="s">
        <v>13</v>
      </c>
      <c r="D7" s="9" t="s">
        <v>12</v>
      </c>
      <c r="E7" s="11" t="s">
        <v>23</v>
      </c>
      <c r="F7" s="11" t="s">
        <v>24</v>
      </c>
      <c r="G7" s="9" t="s">
        <v>12</v>
      </c>
      <c r="H7" s="8" t="str">
        <f>IF([1]Absolute!I5771="","-",IF($B8="","-",[1]Absolute!I5771))</f>
        <v>-</v>
      </c>
      <c r="I7" s="8" t="str">
        <f>IF([1]Absolute!J5771="","-",IF($B8="","-",[1]Absolute!J5771))</f>
        <v>-</v>
      </c>
      <c r="J7" s="10">
        <f>[1]Absolute!K5771</f>
        <v>26.38</v>
      </c>
      <c r="K7" s="10">
        <f>[1]Absolute!L5771</f>
        <v>31.6</v>
      </c>
      <c r="L7" s="9" t="str">
        <f t="shared" si="0"/>
        <v>→</v>
      </c>
    </row>
    <row r="8" spans="1:12">
      <c r="A8" s="9" t="s">
        <v>16</v>
      </c>
      <c r="B8" s="9" t="str">
        <f>IF([1]Absolute!G5772="","-",[1]Absolute!G5772)</f>
        <v>-</v>
      </c>
      <c r="C8" s="9" t="s">
        <v>13</v>
      </c>
      <c r="D8" s="9" t="s">
        <v>12</v>
      </c>
      <c r="E8" s="11" t="s">
        <v>25</v>
      </c>
      <c r="F8" s="11" t="s">
        <v>26</v>
      </c>
      <c r="G8" s="9" t="s">
        <v>12</v>
      </c>
      <c r="H8" s="8" t="str">
        <f>IF([1]Absolute!I5772="","-",IF($B9="","-",[1]Absolute!I5772))</f>
        <v>-</v>
      </c>
      <c r="I8" s="8" t="str">
        <f>IF([1]Absolute!J5772="","-",IF($B9="","-",[1]Absolute!J5772))</f>
        <v>-</v>
      </c>
      <c r="J8" s="10">
        <f>[1]Absolute!K5772</f>
        <v>32.4</v>
      </c>
      <c r="K8" s="10">
        <f>[1]Absolute!L5772</f>
        <v>35</v>
      </c>
      <c r="L8" s="9" t="str">
        <f t="shared" si="0"/>
        <v>↑</v>
      </c>
    </row>
    <row r="9" spans="1:12">
      <c r="A9" s="9" t="s">
        <v>16</v>
      </c>
      <c r="B9" s="9" t="str">
        <f>IF([1]Absolute!G5773="","-",[1]Absolute!G5773)</f>
        <v>-</v>
      </c>
      <c r="C9" s="9" t="s">
        <v>13</v>
      </c>
      <c r="D9" s="9" t="s">
        <v>12</v>
      </c>
      <c r="E9" s="11" t="s">
        <v>27</v>
      </c>
      <c r="F9" s="11" t="s">
        <v>28</v>
      </c>
      <c r="G9" s="9" t="s">
        <v>12</v>
      </c>
      <c r="H9" s="8" t="str">
        <f>IF([1]Absolute!I5773="","-",IF($B10="","-",[1]Absolute!I5773))</f>
        <v>-</v>
      </c>
      <c r="I9" s="8" t="str">
        <f>IF([1]Absolute!J5773="","-",IF($B10="","-",[1]Absolute!J5773))</f>
        <v>-</v>
      </c>
      <c r="J9" s="10">
        <f>[1]Absolute!K5773</f>
        <v>29.5</v>
      </c>
      <c r="K9" s="10">
        <f>[1]Absolute!L5773</f>
        <v>35</v>
      </c>
      <c r="L9" s="9" t="str">
        <f t="shared" si="0"/>
        <v>→</v>
      </c>
    </row>
    <row r="10" spans="1:12">
      <c r="A10" s="9" t="s">
        <v>16</v>
      </c>
      <c r="B10" s="9" t="str">
        <f>IF([1]Absolute!G5774="","-",[1]Absolute!G5774)</f>
        <v>-</v>
      </c>
      <c r="C10" s="9" t="s">
        <v>13</v>
      </c>
      <c r="D10" s="9" t="s">
        <v>12</v>
      </c>
      <c r="E10" s="11" t="s">
        <v>29</v>
      </c>
      <c r="F10" s="11" t="s">
        <v>30</v>
      </c>
      <c r="G10" s="9" t="s">
        <v>12</v>
      </c>
      <c r="H10" s="8" t="str">
        <f>IF([1]Absolute!I5774="","-",IF($B11="","-",[1]Absolute!I5774))</f>
        <v>-</v>
      </c>
      <c r="I10" s="8" t="str">
        <f>IF([1]Absolute!J5774="","-",IF($B11="","-",[1]Absolute!J5774))</f>
        <v>-</v>
      </c>
      <c r="J10" s="10">
        <f>[1]Absolute!K5774</f>
        <v>28.8</v>
      </c>
      <c r="K10" s="10">
        <f>[1]Absolute!L5774</f>
        <v>35</v>
      </c>
      <c r="L10" s="9" t="str">
        <f t="shared" si="0"/>
        <v>→</v>
      </c>
    </row>
    <row r="11" spans="1:12">
      <c r="A11" s="9" t="s">
        <v>16</v>
      </c>
      <c r="B11" s="9" t="str">
        <f>IF([1]Absolute!G5775="","-",[1]Absolute!G5775)</f>
        <v>Hold</v>
      </c>
      <c r="C11" s="9" t="s">
        <v>13</v>
      </c>
      <c r="D11" s="11" t="s">
        <v>31</v>
      </c>
      <c r="E11" s="2" t="s">
        <v>12</v>
      </c>
      <c r="F11" s="11" t="s">
        <v>32</v>
      </c>
      <c r="G11" s="9" t="s">
        <v>33</v>
      </c>
      <c r="H11" s="8">
        <f>IF([1]Absolute!I5775="","-",IF($B12="","-",[1]Absolute!I5775))</f>
        <v>-0.35664335664335678</v>
      </c>
      <c r="I11" s="8">
        <f>IF([1]Absolute!J5775="","-",IF($B12="","-",[1]Absolute!J5775))</f>
        <v>-0.28577401621273302</v>
      </c>
      <c r="J11" s="10">
        <f>[1]Absolute!K5775</f>
        <v>28.6</v>
      </c>
      <c r="K11" s="10">
        <f>[1]Absolute!L5775</f>
        <v>35</v>
      </c>
      <c r="L11" s="9" t="str">
        <f t="shared" si="0"/>
        <v>→</v>
      </c>
    </row>
    <row r="12" spans="1:12">
      <c r="A12" s="9" t="s">
        <v>16</v>
      </c>
      <c r="B12" s="9" t="str">
        <f>IF([1]Absolute!G5776="","-",[1]Absolute!G5776)</f>
        <v>-</v>
      </c>
      <c r="C12" s="9" t="s">
        <v>13</v>
      </c>
      <c r="D12" s="9" t="s">
        <v>12</v>
      </c>
      <c r="E12" s="11">
        <v>43171</v>
      </c>
      <c r="F12" s="11" t="s">
        <v>34</v>
      </c>
      <c r="G12" s="2" t="s">
        <v>12</v>
      </c>
      <c r="H12" s="8" t="str">
        <f>IF([1]Absolute!I5776="","-",IF($B17="","-",[1]Absolute!I5776))</f>
        <v>-</v>
      </c>
      <c r="I12" s="8" t="str">
        <f>IF([1]Absolute!J5776="","-",IF($B17="","-",[1]Absolute!J5776))</f>
        <v>-</v>
      </c>
      <c r="J12" s="10">
        <f>[1]Absolute!K5776</f>
        <v>28.3</v>
      </c>
      <c r="K12" s="10">
        <f>[1]Absolute!L5776</f>
        <v>35</v>
      </c>
      <c r="L12" s="9" t="str">
        <f t="shared" si="0"/>
        <v>→</v>
      </c>
    </row>
    <row r="13" spans="1:12">
      <c r="A13" s="9" t="s">
        <v>16</v>
      </c>
      <c r="B13" s="9" t="str">
        <f>IF([1]Absolute!G5777="","-",[1]Absolute!G5777)</f>
        <v>-</v>
      </c>
      <c r="C13" s="9" t="s">
        <v>13</v>
      </c>
      <c r="D13" s="9" t="s">
        <v>12</v>
      </c>
      <c r="E13" s="11" t="s">
        <v>35</v>
      </c>
      <c r="F13" s="11" t="s">
        <v>36</v>
      </c>
      <c r="G13" s="2" t="s">
        <v>12</v>
      </c>
      <c r="H13" s="8" t="str">
        <f>IF([1]Absolute!I5777="","-",IF($B19="","-",[1]Absolute!I5777))</f>
        <v>-</v>
      </c>
      <c r="I13" s="8" t="str">
        <f>IF([1]Absolute!J5777="","-",IF($B19="","-",[1]Absolute!J5777))</f>
        <v>-</v>
      </c>
      <c r="J13" s="10">
        <f>[1]Absolute!K5777</f>
        <v>24.2</v>
      </c>
      <c r="K13" s="10">
        <f>[1]Absolute!L5777</f>
        <v>35</v>
      </c>
      <c r="L13" s="9" t="str">
        <f t="shared" si="0"/>
        <v>→</v>
      </c>
    </row>
    <row r="14" spans="1:12">
      <c r="A14" s="9" t="s">
        <v>16</v>
      </c>
      <c r="B14" s="9" t="str">
        <f>IF([1]Absolute!G5778="","-",[1]Absolute!G5778)</f>
        <v>-</v>
      </c>
      <c r="C14" s="9" t="s">
        <v>13</v>
      </c>
      <c r="D14" s="9" t="s">
        <v>12</v>
      </c>
      <c r="E14" s="11" t="s">
        <v>37</v>
      </c>
      <c r="F14" s="11" t="s">
        <v>38</v>
      </c>
      <c r="G14" s="2" t="s">
        <v>12</v>
      </c>
      <c r="H14" s="8" t="str">
        <f>IF([1]Absolute!I5778="","-",IF($B20="","-",[1]Absolute!I5778))</f>
        <v>-</v>
      </c>
      <c r="I14" s="8" t="str">
        <f>IF([1]Absolute!J5778="","-",IF($B20="","-",[1]Absolute!J5778))</f>
        <v>-</v>
      </c>
      <c r="J14" s="10">
        <f>[1]Absolute!K5778</f>
        <v>25</v>
      </c>
      <c r="K14" s="10">
        <f>[1]Absolute!L5778</f>
        <v>33.299999999999997</v>
      </c>
      <c r="L14" s="9" t="str">
        <f t="shared" si="0"/>
        <v>↓</v>
      </c>
    </row>
    <row r="15" spans="1:12">
      <c r="A15" s="9" t="s">
        <v>16</v>
      </c>
      <c r="B15" s="9" t="str">
        <f>IF([1]Absolute!G5779="","-",[1]Absolute!G5779)</f>
        <v>-</v>
      </c>
      <c r="C15" s="9" t="s">
        <v>13</v>
      </c>
      <c r="D15" s="9" t="s">
        <v>12</v>
      </c>
      <c r="E15" s="11" t="s">
        <v>39</v>
      </c>
      <c r="F15" s="11" t="s">
        <v>40</v>
      </c>
      <c r="G15" s="2" t="s">
        <v>12</v>
      </c>
      <c r="H15" s="8" t="str">
        <f>IF([1]Absolute!I5779="","-",IF(#REF!="","-",[1]Absolute!I5779))</f>
        <v>-</v>
      </c>
      <c r="I15" s="8" t="str">
        <f>IF([1]Absolute!J5779="","-",IF(#REF!="","-",[1]Absolute!J5779))</f>
        <v>-</v>
      </c>
      <c r="J15" s="10">
        <f>[1]Absolute!K5779</f>
        <v>21.9</v>
      </c>
      <c r="K15" s="10">
        <f>[1]Absolute!L5779</f>
        <v>33.299999999999997</v>
      </c>
      <c r="L15" s="9" t="str">
        <f t="shared" si="0"/>
        <v>→</v>
      </c>
    </row>
    <row r="16" spans="1:12">
      <c r="A16" s="9" t="s">
        <v>16</v>
      </c>
      <c r="B16" s="9" t="str">
        <f>IF([1]Absolute!G5780="","-",[1]Absolute!G5780)</f>
        <v>-</v>
      </c>
      <c r="C16" s="9" t="s">
        <v>13</v>
      </c>
      <c r="D16" t="s">
        <v>12</v>
      </c>
      <c r="E16" s="12">
        <v>43297</v>
      </c>
      <c r="F16" s="12">
        <v>43298</v>
      </c>
      <c r="G16" t="s">
        <v>12</v>
      </c>
      <c r="H16" s="8" t="str">
        <f>IF([1]Absolute!I5780="","-",IF(#REF!="","-",[1]Absolute!I5780))</f>
        <v>-</v>
      </c>
      <c r="I16" s="8" t="str">
        <f>IF([1]Absolute!J5780="","-",IF(#REF!="","-",[1]Absolute!J5780))</f>
        <v>-</v>
      </c>
      <c r="J16" s="10">
        <f>[1]Absolute!K5780</f>
        <v>18.600000000000001</v>
      </c>
      <c r="K16" s="10">
        <f>[1]Absolute!L5780</f>
        <v>33.299999999999997</v>
      </c>
      <c r="L16" s="9" t="str">
        <f t="shared" si="0"/>
        <v>→</v>
      </c>
    </row>
    <row r="17" spans="1:12">
      <c r="A17" s="9" t="s">
        <v>16</v>
      </c>
      <c r="B17" s="9" t="str">
        <f>IF([1]Absolute!G5781="","-",[1]Absolute!G5781)</f>
        <v>Buy</v>
      </c>
      <c r="C17" s="9" t="s">
        <v>15</v>
      </c>
      <c r="D17" s="9" t="s">
        <v>33</v>
      </c>
      <c r="E17" s="11" t="s">
        <v>12</v>
      </c>
      <c r="F17" s="11" t="s">
        <v>41</v>
      </c>
      <c r="G17" s="2" t="s">
        <v>42</v>
      </c>
      <c r="H17" s="8" t="e">
        <f>IF([1]Absolute!I5781="","-",IF(#REF!="","-",[1]Absolute!I5781))</f>
        <v>#REF!</v>
      </c>
      <c r="I17" s="8" t="e">
        <f>IF([1]Absolute!J5781="","-",IF(#REF!="","-",[1]Absolute!J5781))</f>
        <v>#REF!</v>
      </c>
      <c r="J17" s="10">
        <f>[1]Absolute!K5781</f>
        <v>18.399999999999999</v>
      </c>
      <c r="K17" s="10">
        <f>[1]Absolute!L5781</f>
        <v>30.5</v>
      </c>
      <c r="L17" s="9" t="str">
        <f t="shared" si="0"/>
        <v>↓</v>
      </c>
    </row>
    <row r="18" spans="1:12">
      <c r="A18" s="9" t="s">
        <v>16</v>
      </c>
      <c r="B18" s="9" t="str">
        <f>IF([1]Absolute!G5782="","-",[1]Absolute!G5782)</f>
        <v>-</v>
      </c>
      <c r="C18" s="9" t="s">
        <v>13</v>
      </c>
      <c r="D18" s="9" t="s">
        <v>12</v>
      </c>
      <c r="E18" s="11" t="s">
        <v>43</v>
      </c>
      <c r="F18" s="11" t="s">
        <v>44</v>
      </c>
      <c r="G18" s="2" t="s">
        <v>12</v>
      </c>
      <c r="H18" s="8" t="str">
        <f>IF([1]Absolute!I5782="","-",IF(#REF!="","-",[1]Absolute!I5782))</f>
        <v>-</v>
      </c>
      <c r="I18" s="8" t="str">
        <f>IF([1]Absolute!J5782="","-",IF(#REF!="","-",[1]Absolute!J5782))</f>
        <v>-</v>
      </c>
      <c r="J18" s="10">
        <f>[1]Absolute!K5782</f>
        <v>18.2</v>
      </c>
      <c r="K18" s="10">
        <f>[1]Absolute!L5782</f>
        <v>30.5</v>
      </c>
      <c r="L18" s="9" t="str">
        <f t="shared" si="0"/>
        <v>→</v>
      </c>
    </row>
    <row r="19" spans="1:12">
      <c r="D19" s="13"/>
      <c r="E19" s="13"/>
      <c r="F19" s="13"/>
      <c r="G19" s="13"/>
      <c r="H19" s="14"/>
      <c r="I19" s="14"/>
      <c r="J19" s="15"/>
      <c r="K19" s="15"/>
    </row>
    <row r="20" spans="1:12">
      <c r="D20" s="13"/>
      <c r="E20" s="13"/>
      <c r="F20" s="13"/>
      <c r="G20" s="13"/>
      <c r="H20" s="14"/>
      <c r="I20" s="14"/>
      <c r="J20" s="15"/>
      <c r="K20" s="1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800000"/>
  </sheetPr>
  <dimension ref="A1:I19"/>
  <sheetViews>
    <sheetView workbookViewId="0">
      <selection activeCell="F26" sqref="F26"/>
    </sheetView>
  </sheetViews>
  <sheetFormatPr defaultRowHeight="12.75"/>
  <cols>
    <col min="1" max="1" width="15.7109375" customWidth="1"/>
    <col min="2" max="2" width="25.57031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2.28515625" bestFit="1" customWidth="1"/>
    <col min="8" max="8" width="23.5703125" bestFit="1" customWidth="1"/>
    <col min="9" max="9" width="20.85546875" style="21" bestFit="1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80</v>
      </c>
      <c r="B3" s="24"/>
      <c r="C3" s="25"/>
      <c r="D3" s="25"/>
      <c r="E3" s="25"/>
      <c r="F3" s="25"/>
      <c r="G3" s="25"/>
      <c r="H3" s="24"/>
      <c r="I3" s="25"/>
    </row>
    <row r="4" spans="1:9">
      <c r="A4" t="str">
        <f>Eurotel!A4</f>
        <v>Jakub Viscardi</v>
      </c>
      <c r="B4" s="51" t="s">
        <v>114</v>
      </c>
      <c r="C4" s="51" t="s">
        <v>13</v>
      </c>
      <c r="D4" s="58" t="s">
        <v>12</v>
      </c>
      <c r="E4" s="58" t="s">
        <v>17</v>
      </c>
      <c r="F4" s="58" t="s">
        <v>18</v>
      </c>
      <c r="G4" s="58" t="s">
        <v>29</v>
      </c>
      <c r="H4" s="60">
        <f>Eurotel!J4</f>
        <v>21</v>
      </c>
      <c r="I4" s="59">
        <f>IF(B4="-","-",IF(B5="","-",[1]Relative!J2326))</f>
        <v>0</v>
      </c>
    </row>
    <row r="5" spans="1:9">
      <c r="A5" t="str">
        <f>Eurotel!A5</f>
        <v>Jakub Viscardi</v>
      </c>
      <c r="B5" s="51" t="str">
        <f>IF([1]Relative!H2327="","-",[1]Relative!H2327)</f>
        <v>-</v>
      </c>
      <c r="C5" s="51" t="s">
        <v>13</v>
      </c>
      <c r="D5" s="58" t="s">
        <v>12</v>
      </c>
      <c r="E5" s="58" t="s">
        <v>19</v>
      </c>
      <c r="F5" s="58" t="s">
        <v>20</v>
      </c>
      <c r="G5" s="58" t="s">
        <v>12</v>
      </c>
      <c r="H5" s="60">
        <f>Eurotel!J5</f>
        <v>19.920000000000002</v>
      </c>
      <c r="I5" s="59" t="str">
        <f>IF(B5="-","-",IF(B6="","-",[1]Relative!J2327))</f>
        <v>-</v>
      </c>
    </row>
    <row r="6" spans="1:9">
      <c r="A6" t="str">
        <f>Eurotel!A6</f>
        <v>Jakub Viscardi</v>
      </c>
      <c r="B6" s="51" t="str">
        <f>IF([1]Relative!H2328="","-",[1]Relative!H2328)</f>
        <v>-</v>
      </c>
      <c r="C6" s="51" t="s">
        <v>13</v>
      </c>
      <c r="D6" s="58" t="s">
        <v>12</v>
      </c>
      <c r="E6" s="58" t="s">
        <v>83</v>
      </c>
      <c r="F6" s="58" t="s">
        <v>84</v>
      </c>
      <c r="G6" s="58" t="s">
        <v>12</v>
      </c>
      <c r="H6" s="60">
        <f>Eurotel!J6</f>
        <v>19.5</v>
      </c>
      <c r="I6" s="59" t="str">
        <f>IF(B6="-","-",IF(B7="","-",[1]Relative!J2328))</f>
        <v>-</v>
      </c>
    </row>
    <row r="7" spans="1:9">
      <c r="A7" t="str">
        <f>Eurotel!A7</f>
        <v>Jakub Viscardi</v>
      </c>
      <c r="B7" s="51" t="str">
        <f>IF([1]Relative!H2329="","-",[1]Relative!H2329)</f>
        <v>-</v>
      </c>
      <c r="C7" s="51" t="s">
        <v>13</v>
      </c>
      <c r="D7" s="58" t="s">
        <v>12</v>
      </c>
      <c r="E7" s="58" t="s">
        <v>23</v>
      </c>
      <c r="F7" s="58" t="s">
        <v>24</v>
      </c>
      <c r="G7" s="58" t="s">
        <v>12</v>
      </c>
      <c r="H7" s="60">
        <f>Eurotel!J7</f>
        <v>20.22</v>
      </c>
      <c r="I7" s="59" t="str">
        <f>IF(B7="-","-",IF(B8="","-",[1]Relative!J2329))</f>
        <v>-</v>
      </c>
    </row>
    <row r="8" spans="1:9">
      <c r="A8" t="str">
        <f>Eurotel!A8</f>
        <v>Jakub Viscardi</v>
      </c>
      <c r="B8" s="51" t="str">
        <f>IF([1]Relative!H2330="","-",[1]Relative!H2330)</f>
        <v>-</v>
      </c>
      <c r="C8" s="51" t="s">
        <v>13</v>
      </c>
      <c r="D8" s="58" t="s">
        <v>12</v>
      </c>
      <c r="E8" s="58" t="s">
        <v>25</v>
      </c>
      <c r="F8" s="58" t="s">
        <v>26</v>
      </c>
      <c r="G8" s="58" t="s">
        <v>12</v>
      </c>
      <c r="H8" s="60">
        <f>Eurotel!J8</f>
        <v>23.08</v>
      </c>
      <c r="I8" s="59" t="str">
        <f>IF(B8="-","-",IF(B9="","-",[1]Relative!J2330))</f>
        <v>-</v>
      </c>
    </row>
    <row r="9" spans="1:9">
      <c r="A9" t="str">
        <f>Eurotel!A9</f>
        <v>Jakub Viscardi</v>
      </c>
      <c r="B9" s="51" t="str">
        <f>IF([1]Relative!H2331="","-",[1]Relative!H2331)</f>
        <v>-</v>
      </c>
      <c r="C9" s="51" t="s">
        <v>13</v>
      </c>
      <c r="D9" s="58" t="s">
        <v>12</v>
      </c>
      <c r="E9" s="58" t="s">
        <v>27</v>
      </c>
      <c r="F9" s="58" t="s">
        <v>28</v>
      </c>
      <c r="G9" s="58" t="s">
        <v>12</v>
      </c>
      <c r="H9" s="60">
        <f>Eurotel!J9</f>
        <v>23.2</v>
      </c>
      <c r="I9" s="59" t="str">
        <f>IF(B9="-","-",IF(B10="","-",[1]Relative!J2331))</f>
        <v>-</v>
      </c>
    </row>
    <row r="10" spans="1:9">
      <c r="A10" t="str">
        <f>Eurotel!A10</f>
        <v>Jakub Viscardi</v>
      </c>
      <c r="B10" s="51" t="str">
        <f>IF([1]Relative!H2332="","-",[1]Relative!H2332)</f>
        <v>Overweight</v>
      </c>
      <c r="C10" s="51" t="s">
        <v>13</v>
      </c>
      <c r="D10" s="58" t="s">
        <v>29</v>
      </c>
      <c r="E10" s="69" t="s">
        <v>12</v>
      </c>
      <c r="F10" s="58" t="s">
        <v>30</v>
      </c>
      <c r="G10" s="58" t="s">
        <v>62</v>
      </c>
      <c r="H10" s="60">
        <f>Eurotel!J10</f>
        <v>23.1</v>
      </c>
      <c r="I10" s="59">
        <f>IF(B10="-","-",IF(B11="","-",[1]Relative!J2332))</f>
        <v>0.13967175672297993</v>
      </c>
    </row>
    <row r="11" spans="1:9">
      <c r="A11" t="str">
        <f>Eurotel!A11</f>
        <v>Jakub Viscardi</v>
      </c>
      <c r="B11" s="51" t="str">
        <f>IF([1]Relative!H2333="","-",[1]Relative!H2333)</f>
        <v>-</v>
      </c>
      <c r="C11" s="51" t="s">
        <v>13</v>
      </c>
      <c r="D11" s="58" t="s">
        <v>12</v>
      </c>
      <c r="E11" s="58" t="s">
        <v>51</v>
      </c>
      <c r="F11" s="58" t="s">
        <v>34</v>
      </c>
      <c r="G11" s="58" t="s">
        <v>12</v>
      </c>
      <c r="H11" s="60">
        <f>Eurotel!J11</f>
        <v>25.5</v>
      </c>
      <c r="I11" s="59" t="str">
        <f>IF(B11="-","-",IF(B12="","-",[1]Relative!J2333))</f>
        <v>-</v>
      </c>
    </row>
    <row r="12" spans="1:9">
      <c r="A12" t="str">
        <f>Eurotel!A12</f>
        <v>Jakub Viscardi</v>
      </c>
      <c r="B12" s="51" t="str">
        <f>IF([1]Relative!H2334="","-",[1]Relative!H2334)</f>
        <v>-</v>
      </c>
      <c r="C12" s="51" t="s">
        <v>13</v>
      </c>
      <c r="D12" s="58" t="s">
        <v>12</v>
      </c>
      <c r="E12" s="58" t="s">
        <v>35</v>
      </c>
      <c r="F12" s="58" t="s">
        <v>36</v>
      </c>
      <c r="G12" s="58" t="s">
        <v>12</v>
      </c>
      <c r="H12" s="60">
        <f>Eurotel!J12</f>
        <v>24</v>
      </c>
      <c r="I12" s="59" t="str">
        <f>IF(B12="-","-",IF(B13="","-",[1]Relative!J2334))</f>
        <v>-</v>
      </c>
    </row>
    <row r="13" spans="1:9">
      <c r="A13" t="str">
        <f>Eurotel!A13</f>
        <v>Jakub Viscardi</v>
      </c>
      <c r="B13" s="51" t="str">
        <f>IF([1]Relative!H2335="","-",[1]Relative!H2335)</f>
        <v>-</v>
      </c>
      <c r="C13" s="51" t="s">
        <v>13</v>
      </c>
      <c r="D13" s="58" t="s">
        <v>12</v>
      </c>
      <c r="E13" s="58" t="s">
        <v>39</v>
      </c>
      <c r="F13" s="58" t="s">
        <v>40</v>
      </c>
      <c r="G13" s="58" t="s">
        <v>12</v>
      </c>
      <c r="H13" s="60">
        <f>Eurotel!J13</f>
        <v>22.3</v>
      </c>
      <c r="I13" s="59" t="str">
        <f>IF(B13="-","-",IF(B14="","-",[1]Relative!J2335))</f>
        <v>-</v>
      </c>
    </row>
    <row r="14" spans="1:9">
      <c r="A14" t="str">
        <f>Eurotel!A14</f>
        <v>Jakub Viscardi</v>
      </c>
      <c r="B14" s="51" t="str">
        <f>IF([1]Relative!H2336="","-",[1]Relative!H2336)</f>
        <v>-</v>
      </c>
      <c r="C14" s="51" t="s">
        <v>13</v>
      </c>
      <c r="D14" s="58" t="s">
        <v>12</v>
      </c>
      <c r="E14" s="58" t="s">
        <v>86</v>
      </c>
      <c r="F14" s="58" t="s">
        <v>87</v>
      </c>
      <c r="G14" s="58" t="s">
        <v>12</v>
      </c>
      <c r="H14" s="60">
        <f>Eurotel!J14</f>
        <v>21.7</v>
      </c>
      <c r="I14" s="59" t="str">
        <f>IF(B14="-","-",IF(B16="","-",[1]Relative!J2336))</f>
        <v>-</v>
      </c>
    </row>
    <row r="15" spans="1:9">
      <c r="A15" t="str">
        <f>Eurotel!A15</f>
        <v>Jakub Viscardi</v>
      </c>
      <c r="B15" s="51" t="str">
        <f>IF([1]Relative!H2337="","-",[1]Relative!H2337)</f>
        <v>-</v>
      </c>
      <c r="C15" s="51" t="s">
        <v>13</v>
      </c>
      <c r="D15" t="s">
        <v>12</v>
      </c>
      <c r="E15" s="12">
        <v>43297</v>
      </c>
      <c r="F15" s="12">
        <v>43298</v>
      </c>
      <c r="G15" t="s">
        <v>12</v>
      </c>
      <c r="H15" s="60">
        <f>Eurotel!J15</f>
        <v>21.4</v>
      </c>
      <c r="I15" s="59" t="str">
        <f>IF(B15="-","-",IF(B18="","-",[1]Relative!J2337))</f>
        <v>-</v>
      </c>
    </row>
    <row r="16" spans="1:9">
      <c r="A16" t="str">
        <f>Eurotel!A16</f>
        <v>Jakub Viscardi</v>
      </c>
      <c r="B16" s="51" t="str">
        <f>IF([1]Relative!H2338="","-",[1]Relative!H2338)</f>
        <v>Neutral</v>
      </c>
      <c r="C16" s="51" t="s">
        <v>14</v>
      </c>
      <c r="D16" s="58" t="s">
        <v>62</v>
      </c>
      <c r="E16" s="58" t="s">
        <v>12</v>
      </c>
      <c r="F16" s="58" t="s">
        <v>88</v>
      </c>
      <c r="G16" s="58" t="s">
        <v>89</v>
      </c>
      <c r="H16" s="60">
        <f>Eurotel!J16</f>
        <v>21.4</v>
      </c>
      <c r="I16" s="59" t="str">
        <f>IF(B16="-","-",IF(B19="","-",[1]Relative!J2338))</f>
        <v>-</v>
      </c>
    </row>
    <row r="17" spans="1:9">
      <c r="A17" t="str">
        <f>Eurotel!A17</f>
        <v>Jakub Viscardi</v>
      </c>
      <c r="B17" s="51" t="str">
        <f>IF([1]Relative!H2339="","-",[1]Relative!H2339)</f>
        <v>-</v>
      </c>
      <c r="C17" s="51" t="s">
        <v>13</v>
      </c>
      <c r="D17" s="58" t="s">
        <v>12</v>
      </c>
      <c r="E17" s="58" t="s">
        <v>43</v>
      </c>
      <c r="F17" s="58" t="s">
        <v>44</v>
      </c>
      <c r="G17" s="58" t="s">
        <v>12</v>
      </c>
      <c r="H17" s="60">
        <f>Eurotel!J17</f>
        <v>20</v>
      </c>
      <c r="I17" s="59" t="str">
        <f>IF(B17="-","-",IF(#REF!="","-",[1]Relative!J2339))</f>
        <v>-</v>
      </c>
    </row>
    <row r="18" spans="1:9">
      <c r="B18" s="26"/>
      <c r="C18" s="26"/>
      <c r="D18" s="26"/>
      <c r="E18" s="26"/>
      <c r="F18" s="26"/>
      <c r="G18" s="26"/>
      <c r="H18" s="70"/>
      <c r="I18" s="59"/>
    </row>
    <row r="19" spans="1:9">
      <c r="B19" s="26"/>
      <c r="C19" s="26"/>
      <c r="D19" s="26"/>
      <c r="E19" s="26"/>
      <c r="F19" s="26"/>
      <c r="G19" s="26"/>
      <c r="H19" s="70"/>
      <c r="I19" s="5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indexed="16"/>
    <pageSetUpPr fitToPage="1"/>
  </sheetPr>
  <dimension ref="A1:L16"/>
  <sheetViews>
    <sheetView topLeftCell="A114" workbookViewId="0">
      <selection activeCell="A17" sqref="A17:XFD57"/>
    </sheetView>
  </sheetViews>
  <sheetFormatPr defaultRowHeight="12.75"/>
  <cols>
    <col min="1" max="1" width="15.7109375" customWidth="1"/>
    <col min="2" max="2" width="17.28515625" bestFit="1" customWidth="1"/>
    <col min="4" max="4" width="11.42578125" customWidth="1"/>
    <col min="5" max="5" width="15.7109375" bestFit="1" customWidth="1"/>
    <col min="6" max="6" width="15.7109375" customWidth="1"/>
    <col min="7" max="7" width="21.5703125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  <col min="12" max="12" width="6.7109375" style="71" customWidth="1"/>
  </cols>
  <sheetData>
    <row r="1" spans="1:12">
      <c r="A1" s="20" t="s">
        <v>0</v>
      </c>
      <c r="B1" s="20"/>
      <c r="D1" s="21"/>
      <c r="E1" s="21"/>
      <c r="F1" s="21"/>
      <c r="G1" s="21"/>
      <c r="H1" s="21"/>
      <c r="I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72"/>
    </row>
    <row r="3" spans="1:12">
      <c r="A3" s="24" t="s">
        <v>90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55"/>
    </row>
    <row r="4" spans="1:12">
      <c r="A4" s="29" t="s">
        <v>16</v>
      </c>
      <c r="B4" s="29" t="s">
        <v>102</v>
      </c>
      <c r="C4" s="27" t="s">
        <v>13</v>
      </c>
      <c r="D4" s="30" t="s">
        <v>12</v>
      </c>
      <c r="E4" s="30" t="s">
        <v>17</v>
      </c>
      <c r="F4" s="30" t="s">
        <v>18</v>
      </c>
      <c r="G4" s="30" t="s">
        <v>35</v>
      </c>
      <c r="H4" s="73" t="str">
        <f>IF([1]Absolute!I3438="","-",IF($B11="","-",[1]Absolute!I3438))</f>
        <v>-</v>
      </c>
      <c r="I4" s="73" t="str">
        <f>IF([1]Absolute!J3438="","-",IF($B11="","-",[1]Absolute!J3438))</f>
        <v>-</v>
      </c>
      <c r="J4" s="74">
        <f>[1]Absolute!K3438</f>
        <v>92.99</v>
      </c>
      <c r="K4" s="74">
        <f>[1]Absolute!L3438</f>
        <v>70.599999999999994</v>
      </c>
      <c r="L4" s="75" t="s">
        <v>13</v>
      </c>
    </row>
    <row r="5" spans="1:12">
      <c r="A5" s="29" t="s">
        <v>16</v>
      </c>
      <c r="B5" s="29" t="str">
        <f>IF([1]Absolute!G3439="","-",[1]Absolute!G3439)</f>
        <v>-</v>
      </c>
      <c r="C5" s="27" t="s">
        <v>13</v>
      </c>
      <c r="D5" s="30" t="s">
        <v>12</v>
      </c>
      <c r="E5" s="35" t="s">
        <v>19</v>
      </c>
      <c r="F5" s="35">
        <v>43024</v>
      </c>
      <c r="G5" s="30" t="s">
        <v>12</v>
      </c>
      <c r="H5" s="73" t="str">
        <f>IF([1]Absolute!I3439="","-",IF($B12="","-",[1]Absolute!I3439))</f>
        <v>-</v>
      </c>
      <c r="I5" s="73" t="str">
        <f>IF([1]Absolute!J3439="","-",IF($B12="","-",[1]Absolute!J3439))</f>
        <v>-</v>
      </c>
      <c r="J5" s="74">
        <f>[1]Absolute!K3439</f>
        <v>90</v>
      </c>
      <c r="K5" s="74">
        <f>[1]Absolute!L3439</f>
        <v>70.599999999999994</v>
      </c>
      <c r="L5" s="75" t="str">
        <f t="shared" ref="L5:L9" si="0">IF(K5&gt;K4,"↑",IF(K5=K4,"→","↓"))</f>
        <v>→</v>
      </c>
    </row>
    <row r="6" spans="1:12">
      <c r="A6" s="29" t="s">
        <v>16</v>
      </c>
      <c r="B6" s="29" t="str">
        <f>IF([1]Absolute!G3440="","-",[1]Absolute!G3440)</f>
        <v>-</v>
      </c>
      <c r="C6" s="27" t="s">
        <v>13</v>
      </c>
      <c r="D6" s="30" t="s">
        <v>12</v>
      </c>
      <c r="E6" s="35" t="s">
        <v>74</v>
      </c>
      <c r="F6" s="35">
        <v>43034</v>
      </c>
      <c r="G6" s="30" t="s">
        <v>12</v>
      </c>
      <c r="H6" s="73" t="str">
        <f>IF([1]Absolute!I3440="","-",IF($B15="","-",[1]Absolute!I3440))</f>
        <v>-</v>
      </c>
      <c r="I6" s="73" t="str">
        <f>IF([1]Absolute!J3440="","-",IF($B15="","-",[1]Absolute!J3440))</f>
        <v>-</v>
      </c>
      <c r="J6" s="74">
        <f>[1]Absolute!K3440</f>
        <v>88.05</v>
      </c>
      <c r="K6" s="74">
        <f>[1]Absolute!L3440</f>
        <v>70.599999999999994</v>
      </c>
      <c r="L6" s="75" t="str">
        <f t="shared" si="0"/>
        <v>→</v>
      </c>
    </row>
    <row r="7" spans="1:12">
      <c r="A7" s="29" t="s">
        <v>16</v>
      </c>
      <c r="B7" s="29" t="str">
        <f>IF([1]Absolute!G3441="","-",[1]Absolute!G3441)</f>
        <v>-</v>
      </c>
      <c r="C7" s="27" t="s">
        <v>13</v>
      </c>
      <c r="D7" s="30" t="s">
        <v>12</v>
      </c>
      <c r="E7" s="35" t="s">
        <v>23</v>
      </c>
      <c r="F7" s="35" t="s">
        <v>24</v>
      </c>
      <c r="G7" s="30" t="s">
        <v>12</v>
      </c>
      <c r="H7" s="73" t="str">
        <f>IF([1]Absolute!I3441="","-",IF(#REF!="","-",[1]Absolute!I3441))</f>
        <v>-</v>
      </c>
      <c r="I7" s="73" t="str">
        <f>IF([1]Absolute!J3441="","-",IF(#REF!="","-",[1]Absolute!J3441))</f>
        <v>-</v>
      </c>
      <c r="J7" s="74">
        <f>[1]Absolute!K3441</f>
        <v>93.98</v>
      </c>
      <c r="K7" s="74">
        <f>[1]Absolute!L3441</f>
        <v>70.599999999999994</v>
      </c>
      <c r="L7" s="75" t="str">
        <f t="shared" si="0"/>
        <v>→</v>
      </c>
    </row>
    <row r="8" spans="1:12">
      <c r="A8" s="29" t="s">
        <v>16</v>
      </c>
      <c r="B8" s="29" t="str">
        <f>IF([1]Absolute!G3442="","-",[1]Absolute!G3442)</f>
        <v>-</v>
      </c>
      <c r="C8" s="27" t="s">
        <v>13</v>
      </c>
      <c r="D8" s="30" t="s">
        <v>12</v>
      </c>
      <c r="E8" s="35" t="s">
        <v>91</v>
      </c>
      <c r="F8" s="35" t="s">
        <v>92</v>
      </c>
      <c r="G8" s="30" t="s">
        <v>12</v>
      </c>
      <c r="H8" s="73" t="str">
        <f>IF([1]Absolute!I3442="","-",IF(#REF!="","-",[1]Absolute!I3442))</f>
        <v>-</v>
      </c>
      <c r="I8" s="73" t="str">
        <f>IF([1]Absolute!J3442="","-",IF(#REF!="","-",[1]Absolute!J3442))</f>
        <v>-</v>
      </c>
      <c r="J8" s="74">
        <f>[1]Absolute!K3442</f>
        <v>93.87</v>
      </c>
      <c r="K8" s="74">
        <f>[1]Absolute!L3442</f>
        <v>70.599999999999994</v>
      </c>
      <c r="L8" s="75" t="str">
        <f t="shared" si="0"/>
        <v>→</v>
      </c>
    </row>
    <row r="9" spans="1:12">
      <c r="A9" s="29" t="s">
        <v>16</v>
      </c>
      <c r="B9" s="29" t="str">
        <f>IF([1]Absolute!G3443="","-",[1]Absolute!G3443)</f>
        <v>-</v>
      </c>
      <c r="C9" s="27" t="s">
        <v>13</v>
      </c>
      <c r="D9" s="30" t="s">
        <v>12</v>
      </c>
      <c r="E9" s="35" t="s">
        <v>25</v>
      </c>
      <c r="F9" s="35" t="s">
        <v>26</v>
      </c>
      <c r="G9" s="30" t="s">
        <v>12</v>
      </c>
      <c r="H9" s="73" t="str">
        <f>IF([1]Absolute!I3443="","-",IF(#REF!="","-",[1]Absolute!I3443))</f>
        <v>-</v>
      </c>
      <c r="I9" s="73" t="str">
        <f>IF([1]Absolute!J3443="","-",IF(#REF!="","-",[1]Absolute!J3443))</f>
        <v>-</v>
      </c>
      <c r="J9" s="74">
        <f>[1]Absolute!K3443</f>
        <v>99.6</v>
      </c>
      <c r="K9" s="74">
        <f>[1]Absolute!L3443</f>
        <v>70.599999999999994</v>
      </c>
      <c r="L9" s="75" t="str">
        <f t="shared" si="0"/>
        <v>→</v>
      </c>
    </row>
    <row r="10" spans="1:12">
      <c r="A10" s="29" t="s">
        <v>16</v>
      </c>
      <c r="B10" s="29" t="str">
        <f>IF([1]Absolute!G3444="","-",[1]Absolute!G3444)</f>
        <v>-</v>
      </c>
      <c r="C10" s="27" t="s">
        <v>13</v>
      </c>
      <c r="D10" s="30" t="s">
        <v>12</v>
      </c>
      <c r="E10" s="35" t="s">
        <v>27</v>
      </c>
      <c r="F10" s="35" t="s">
        <v>28</v>
      </c>
      <c r="G10" s="30" t="s">
        <v>12</v>
      </c>
      <c r="H10" s="73" t="str">
        <f>IF([1]Absolute!I3444="","-",IF(#REF!="","-",[1]Absolute!I3444))</f>
        <v>-</v>
      </c>
      <c r="I10" s="73" t="str">
        <f>IF([1]Absolute!J3444="","-",IF(#REF!="","-",[1]Absolute!J3444))</f>
        <v>-</v>
      </c>
      <c r="J10" s="74">
        <f>[1]Absolute!K3444</f>
        <v>99.2</v>
      </c>
      <c r="K10" s="74">
        <f>[1]Absolute!L3444</f>
        <v>70.599999999999994</v>
      </c>
      <c r="L10" s="75" t="str">
        <f>IF(K10&gt;K9,"↑",IF(K10=K9,"→","↓"))</f>
        <v>→</v>
      </c>
    </row>
    <row r="11" spans="1:12">
      <c r="A11" s="29" t="s">
        <v>16</v>
      </c>
      <c r="B11" s="29" t="str">
        <f>IF([1]Absolute!G3445="","-",[1]Absolute!G3445)</f>
        <v>-</v>
      </c>
      <c r="C11" s="27" t="s">
        <v>13</v>
      </c>
      <c r="D11" s="30" t="s">
        <v>12</v>
      </c>
      <c r="E11" s="35" t="s">
        <v>29</v>
      </c>
      <c r="F11" s="35" t="s">
        <v>30</v>
      </c>
      <c r="G11" s="30" t="s">
        <v>12</v>
      </c>
      <c r="H11" s="73" t="str">
        <f>IF([1]Absolute!I3445="","-",IF(#REF!="","-",[1]Absolute!I3445))</f>
        <v>-</v>
      </c>
      <c r="I11" s="73" t="str">
        <f>IF([1]Absolute!J3445="","-",IF(#REF!="","-",[1]Absolute!J3445))</f>
        <v>-</v>
      </c>
      <c r="J11" s="74">
        <f>[1]Absolute!K3445</f>
        <v>99</v>
      </c>
      <c r="K11" s="74">
        <f>[1]Absolute!L3445</f>
        <v>70.599999999999994</v>
      </c>
      <c r="L11" s="75" t="str">
        <f>IF(K11&gt;K10,"↑",IF(K11=K10,"→","↓"))</f>
        <v>→</v>
      </c>
    </row>
    <row r="12" spans="1:12">
      <c r="A12" s="29" t="s">
        <v>16</v>
      </c>
      <c r="B12" s="29" t="str">
        <f>IF([1]Absolute!G3446="","-",[1]Absolute!G3446)</f>
        <v>-</v>
      </c>
      <c r="C12" s="27" t="s">
        <v>13</v>
      </c>
      <c r="D12" s="30" t="s">
        <v>12</v>
      </c>
      <c r="E12" s="35" t="s">
        <v>93</v>
      </c>
      <c r="F12" s="35" t="s">
        <v>76</v>
      </c>
      <c r="G12" s="30" t="s">
        <v>12</v>
      </c>
      <c r="H12" s="73" t="str">
        <f>IF([1]Absolute!I3446="","-",IF(#REF!="","-",[1]Absolute!I3446))</f>
        <v>-</v>
      </c>
      <c r="I12" s="73" t="str">
        <f>IF([1]Absolute!J3446="","-",IF(#REF!="","-",[1]Absolute!J3446))</f>
        <v>-</v>
      </c>
      <c r="J12" s="74">
        <f>[1]Absolute!K3446</f>
        <v>102</v>
      </c>
      <c r="K12" s="74">
        <f>[1]Absolute!L3446</f>
        <v>73.900000000000006</v>
      </c>
      <c r="L12" s="75" t="str">
        <f>IF(K12&gt;K11,"↑",IF(K12=K11,"→","↓"))</f>
        <v>↑</v>
      </c>
    </row>
    <row r="13" spans="1:12">
      <c r="A13" s="29" t="s">
        <v>16</v>
      </c>
      <c r="B13" s="29" t="str">
        <f>IF([1]Absolute!G3447="","-",[1]Absolute!G3447)</f>
        <v>-</v>
      </c>
      <c r="C13" s="27" t="s">
        <v>13</v>
      </c>
      <c r="D13" s="30" t="s">
        <v>12</v>
      </c>
      <c r="E13" s="35" t="s">
        <v>51</v>
      </c>
      <c r="F13" s="35" t="s">
        <v>34</v>
      </c>
      <c r="G13" s="30" t="s">
        <v>12</v>
      </c>
      <c r="H13" s="73" t="str">
        <f>IF([1]Absolute!I3447="","-",IF(#REF!="","-",[1]Absolute!I3447))</f>
        <v>-</v>
      </c>
      <c r="I13" s="73" t="str">
        <f>IF([1]Absolute!J3447="","-",IF(#REF!="","-",[1]Absolute!J3447))</f>
        <v>-</v>
      </c>
      <c r="J13" s="74">
        <f>[1]Absolute!K3447</f>
        <v>100.5</v>
      </c>
      <c r="K13" s="74">
        <f>[1]Absolute!L3447</f>
        <v>73.900000000000006</v>
      </c>
      <c r="L13" s="75" t="str">
        <f>IF(K13&gt;K12,"↑",IF(K13=K12,"→","↓"))</f>
        <v>→</v>
      </c>
    </row>
    <row r="14" spans="1:12">
      <c r="A14" s="29" t="s">
        <v>16</v>
      </c>
      <c r="B14" s="29" t="str">
        <f>IF([1]Absolute!G3448="","-",[1]Absolute!G3448)</f>
        <v>Discontinued</v>
      </c>
      <c r="C14" s="27" t="s">
        <v>12</v>
      </c>
      <c r="D14" s="35">
        <v>43206</v>
      </c>
      <c r="E14" s="35" t="s">
        <v>12</v>
      </c>
      <c r="F14" s="35">
        <v>43207</v>
      </c>
      <c r="G14" s="30" t="s">
        <v>12</v>
      </c>
      <c r="H14" s="73" t="e">
        <f>IF([1]Absolute!I3448="","-",IF(#REF!="","-",[1]Absolute!I3448))</f>
        <v>#REF!</v>
      </c>
      <c r="I14" s="73" t="e">
        <f>IF([1]Absolute!J3448="","-",IF(#REF!="","-",[1]Absolute!J3448))</f>
        <v>#REF!</v>
      </c>
      <c r="J14" s="74">
        <f>[1]Absolute!K3448</f>
        <v>99.8</v>
      </c>
      <c r="K14" s="74" t="str">
        <f>[1]Absolute!L3448</f>
        <v>-</v>
      </c>
      <c r="L14" s="75" t="s">
        <v>12</v>
      </c>
    </row>
    <row r="15" spans="1:12">
      <c r="C15" s="26"/>
      <c r="D15" s="52"/>
      <c r="E15" s="26"/>
      <c r="F15" s="26"/>
      <c r="G15" s="26"/>
      <c r="H15" s="49"/>
      <c r="I15" s="49"/>
      <c r="J15" s="76"/>
      <c r="K15" s="76"/>
      <c r="L15" s="77"/>
    </row>
    <row r="16" spans="1:12">
      <c r="C16" s="26"/>
      <c r="D16" s="52"/>
      <c r="E16" s="26"/>
      <c r="F16" s="26"/>
      <c r="G16" s="26"/>
      <c r="H16" s="49"/>
      <c r="I16" s="49"/>
      <c r="J16" s="76"/>
      <c r="K16" s="76"/>
      <c r="L16" s="77"/>
    </row>
  </sheetData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indexed="16"/>
    <pageSetUpPr fitToPage="1"/>
  </sheetPr>
  <dimension ref="A1:I16"/>
  <sheetViews>
    <sheetView topLeftCell="A115" workbookViewId="0">
      <selection activeCell="A17" sqref="A17:XFD57"/>
    </sheetView>
  </sheetViews>
  <sheetFormatPr defaultRowHeight="12.75"/>
  <cols>
    <col min="1" max="1" width="15.7109375" customWidth="1"/>
    <col min="2" max="2" width="25.5703125" bestFit="1" customWidth="1"/>
    <col min="3" max="3" width="3.7109375" customWidth="1"/>
    <col min="4" max="4" width="10.140625" bestFit="1" customWidth="1"/>
    <col min="5" max="5" width="15.7109375" bestFit="1" customWidth="1"/>
    <col min="6" max="6" width="15.7109375" customWidth="1"/>
    <col min="7" max="7" width="21.42578125" customWidth="1"/>
    <col min="8" max="8" width="23.5703125" bestFit="1" customWidth="1"/>
    <col min="9" max="9" width="20.85546875" bestFit="1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90</v>
      </c>
      <c r="B3" s="24"/>
      <c r="C3" s="25"/>
      <c r="D3" s="25"/>
      <c r="E3" s="25"/>
      <c r="F3" s="25"/>
      <c r="G3" s="25"/>
      <c r="H3" s="24"/>
      <c r="I3" s="25"/>
    </row>
    <row r="4" spans="1:9">
      <c r="A4" s="29" t="str">
        <f>Emperia!A4</f>
        <v>Jakub Viscardi</v>
      </c>
      <c r="B4" s="29" t="s">
        <v>115</v>
      </c>
      <c r="C4" s="27" t="s">
        <v>13</v>
      </c>
      <c r="D4" s="30" t="s">
        <v>12</v>
      </c>
      <c r="E4" s="30" t="s">
        <v>17</v>
      </c>
      <c r="F4" s="30" t="s">
        <v>18</v>
      </c>
      <c r="G4" s="30" t="s">
        <v>74</v>
      </c>
      <c r="H4" s="33">
        <f>Emperia!J4</f>
        <v>92.99</v>
      </c>
      <c r="I4" s="78">
        <f>IF(B4="-","-",IF(B5="","-",[1]Relative!J3435))</f>
        <v>0</v>
      </c>
    </row>
    <row r="5" spans="1:9">
      <c r="A5" s="29" t="str">
        <f>Emperia!A5</f>
        <v>Jakub Viscardi</v>
      </c>
      <c r="B5" s="29" t="str">
        <f>IF([1]Relative!H3436="","-",[1]Relative!H3436)</f>
        <v>-</v>
      </c>
      <c r="C5" s="27" t="s">
        <v>13</v>
      </c>
      <c r="D5" s="30" t="s">
        <v>12</v>
      </c>
      <c r="E5" s="35" t="s">
        <v>19</v>
      </c>
      <c r="F5" s="35" t="s">
        <v>20</v>
      </c>
      <c r="G5" s="30" t="s">
        <v>12</v>
      </c>
      <c r="H5" s="33">
        <f>Emperia!J5</f>
        <v>90</v>
      </c>
      <c r="I5" s="78" t="str">
        <f>IF(B5="-","-",IF(B6="","-",[1]Relative!J3436))</f>
        <v>-</v>
      </c>
    </row>
    <row r="6" spans="1:9">
      <c r="A6" s="29" t="str">
        <f>Emperia!A6</f>
        <v>Jakub Viscardi</v>
      </c>
      <c r="B6" s="29" t="str">
        <f>IF([1]Relative!H3437="","-",[1]Relative!H3437)</f>
        <v>Neutral</v>
      </c>
      <c r="C6" s="27" t="s">
        <v>15</v>
      </c>
      <c r="D6" s="30" t="s">
        <v>74</v>
      </c>
      <c r="E6" s="35" t="s">
        <v>12</v>
      </c>
      <c r="F6" s="35">
        <v>43034</v>
      </c>
      <c r="G6" s="35">
        <f>D14</f>
        <v>43206</v>
      </c>
      <c r="H6" s="33">
        <f>Emperia!J6</f>
        <v>88.05</v>
      </c>
      <c r="I6" s="78">
        <f>IF(B6="-","-",IF(B7="","-",[1]Relative!J3437))</f>
        <v>0.18787718916309393</v>
      </c>
    </row>
    <row r="7" spans="1:9">
      <c r="A7" s="29" t="str">
        <f>Emperia!A7</f>
        <v>Jakub Viscardi</v>
      </c>
      <c r="B7" s="29" t="str">
        <f>IF([1]Relative!H3438="","-",[1]Relative!H3438)</f>
        <v>-</v>
      </c>
      <c r="C7" s="27" t="s">
        <v>13</v>
      </c>
      <c r="D7" s="30" t="s">
        <v>12</v>
      </c>
      <c r="E7" s="35" t="s">
        <v>23</v>
      </c>
      <c r="F7" s="35" t="s">
        <v>24</v>
      </c>
      <c r="G7" s="30" t="s">
        <v>12</v>
      </c>
      <c r="H7" s="33">
        <f>Emperia!J7</f>
        <v>93.98</v>
      </c>
      <c r="I7" s="78" t="str">
        <f>IF(B7="-","-",IF(B8="","-",[1]Relative!J3438))</f>
        <v>-</v>
      </c>
    </row>
    <row r="8" spans="1:9">
      <c r="A8" s="29" t="str">
        <f>Emperia!A8</f>
        <v>Jakub Viscardi</v>
      </c>
      <c r="B8" s="29" t="str">
        <f>IF([1]Relative!H3439="","-",[1]Relative!H3439)</f>
        <v>-</v>
      </c>
      <c r="C8" s="27" t="s">
        <v>13</v>
      </c>
      <c r="D8" s="30" t="s">
        <v>12</v>
      </c>
      <c r="E8" s="35" t="s">
        <v>91</v>
      </c>
      <c r="F8" s="35" t="s">
        <v>92</v>
      </c>
      <c r="G8" s="30" t="s">
        <v>12</v>
      </c>
      <c r="H8" s="33">
        <f>Emperia!J8</f>
        <v>93.87</v>
      </c>
      <c r="I8" s="78" t="str">
        <f>IF(B8="-","-",IF(B12="","-",[1]Relative!J3439))</f>
        <v>-</v>
      </c>
    </row>
    <row r="9" spans="1:9">
      <c r="A9" s="29" t="str">
        <f>Emperia!A9</f>
        <v>Jakub Viscardi</v>
      </c>
      <c r="B9" s="29" t="str">
        <f>IF([1]Relative!H3440="","-",[1]Relative!H3440)</f>
        <v>-</v>
      </c>
      <c r="C9" s="27" t="s">
        <v>13</v>
      </c>
      <c r="D9" s="30" t="s">
        <v>12</v>
      </c>
      <c r="E9" s="35" t="s">
        <v>25</v>
      </c>
      <c r="F9" s="35" t="s">
        <v>26</v>
      </c>
      <c r="G9" s="30" t="s">
        <v>12</v>
      </c>
      <c r="H9" s="33">
        <f>Emperia!J9</f>
        <v>99.6</v>
      </c>
      <c r="I9" s="78" t="str">
        <f>IF(B9="-","-",IF(B15="","-",[1]Relative!J3440))</f>
        <v>-</v>
      </c>
    </row>
    <row r="10" spans="1:9">
      <c r="A10" s="29" t="str">
        <f>Emperia!A10</f>
        <v>Jakub Viscardi</v>
      </c>
      <c r="B10" s="29" t="str">
        <f>IF([1]Relative!H3441="","-",[1]Relative!H3441)</f>
        <v>-</v>
      </c>
      <c r="C10" s="27" t="s">
        <v>13</v>
      </c>
      <c r="D10" s="30" t="s">
        <v>12</v>
      </c>
      <c r="E10" s="35" t="s">
        <v>27</v>
      </c>
      <c r="F10" s="35" t="s">
        <v>28</v>
      </c>
      <c r="G10" s="30" t="s">
        <v>12</v>
      </c>
      <c r="H10" s="33">
        <f>Emperia!J10</f>
        <v>99.2</v>
      </c>
      <c r="I10" s="78" t="str">
        <f>IF(B10="-","-",IF(B16="","-",[1]Relative!J3441))</f>
        <v>-</v>
      </c>
    </row>
    <row r="11" spans="1:9">
      <c r="A11" s="29" t="str">
        <f>Emperia!A11</f>
        <v>Jakub Viscardi</v>
      </c>
      <c r="B11" s="29" t="str">
        <f>IF([1]Relative!H3442="","-",[1]Relative!H3442)</f>
        <v>-</v>
      </c>
      <c r="C11" s="27" t="s">
        <v>13</v>
      </c>
      <c r="D11" s="30" t="s">
        <v>12</v>
      </c>
      <c r="E11" s="35" t="s">
        <v>29</v>
      </c>
      <c r="F11" s="35" t="s">
        <v>30</v>
      </c>
      <c r="G11" s="30" t="s">
        <v>12</v>
      </c>
      <c r="H11" s="33">
        <f>Emperia!J11</f>
        <v>99</v>
      </c>
      <c r="I11" s="78" t="str">
        <f>IF(B11="-","-",IF(#REF!="","-",[1]Relative!J3442))</f>
        <v>-</v>
      </c>
    </row>
    <row r="12" spans="1:9">
      <c r="A12" s="29" t="str">
        <f>Emperia!A12</f>
        <v>Jakub Viscardi</v>
      </c>
      <c r="B12" s="29" t="str">
        <f>IF([1]Relative!H3443="","-",[1]Relative!H3443)</f>
        <v>-</v>
      </c>
      <c r="C12" s="27" t="s">
        <v>13</v>
      </c>
      <c r="D12" s="30" t="s">
        <v>12</v>
      </c>
      <c r="E12" s="35" t="s">
        <v>93</v>
      </c>
      <c r="F12" s="35" t="s">
        <v>76</v>
      </c>
      <c r="G12" s="30" t="s">
        <v>12</v>
      </c>
      <c r="H12" s="33">
        <f>Emperia!J12</f>
        <v>102</v>
      </c>
      <c r="I12" s="78" t="str">
        <f>IF(B12="-","-",IF(#REF!="","-",[1]Relative!J3443))</f>
        <v>-</v>
      </c>
    </row>
    <row r="13" spans="1:9">
      <c r="A13" s="29" t="str">
        <f>Emperia!A13</f>
        <v>Jakub Viscardi</v>
      </c>
      <c r="B13" s="29" t="str">
        <f>IF([1]Relative!H3444="","-",[1]Relative!H3444)</f>
        <v>-</v>
      </c>
      <c r="C13" s="27" t="s">
        <v>13</v>
      </c>
      <c r="D13" s="30" t="s">
        <v>12</v>
      </c>
      <c r="E13" s="35" t="s">
        <v>51</v>
      </c>
      <c r="F13" s="35" t="s">
        <v>34</v>
      </c>
      <c r="G13" s="30" t="s">
        <v>12</v>
      </c>
      <c r="H13" s="33">
        <f>Emperia!J13</f>
        <v>100.5</v>
      </c>
      <c r="I13" s="78" t="str">
        <f>IF(B13="-","-",IF(#REF!="","-",[1]Relative!J3444))</f>
        <v>-</v>
      </c>
    </row>
    <row r="14" spans="1:9">
      <c r="A14" s="29" t="str">
        <f>Emperia!A14</f>
        <v>Jakub Viscardi</v>
      </c>
      <c r="B14" s="29" t="str">
        <f>IF([1]Relative!H3445="","-",[1]Relative!H3445)</f>
        <v>Discontinued</v>
      </c>
      <c r="C14" s="27" t="s">
        <v>12</v>
      </c>
      <c r="D14" s="35">
        <v>43206</v>
      </c>
      <c r="E14" s="35" t="s">
        <v>12</v>
      </c>
      <c r="F14" s="35">
        <v>43207</v>
      </c>
      <c r="G14" s="30" t="s">
        <v>12</v>
      </c>
      <c r="H14" s="33">
        <f>Emperia!J14</f>
        <v>99.8</v>
      </c>
      <c r="I14" s="78" t="e">
        <f>IF(B14="-","-",IF(#REF!="","-",[1]Relative!J3445))</f>
        <v>#REF!</v>
      </c>
    </row>
    <row r="15" spans="1:9">
      <c r="C15" s="26"/>
      <c r="D15" s="52"/>
      <c r="E15" s="26"/>
      <c r="F15" s="26"/>
      <c r="G15" s="26"/>
      <c r="H15" s="53"/>
      <c r="I15" s="79"/>
    </row>
    <row r="16" spans="1:9">
      <c r="C16" s="26"/>
      <c r="D16" s="52"/>
      <c r="E16" s="26"/>
      <c r="F16" s="26"/>
      <c r="G16" s="26"/>
      <c r="H16" s="53"/>
      <c r="I16" s="79"/>
    </row>
  </sheetData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800000"/>
  </sheetPr>
  <dimension ref="A1:L15"/>
  <sheetViews>
    <sheetView topLeftCell="A86" workbookViewId="0">
      <selection activeCell="A18" sqref="A18:XFD57"/>
    </sheetView>
  </sheetViews>
  <sheetFormatPr defaultRowHeight="12.75"/>
  <cols>
    <col min="1" max="1" width="15.7109375" customWidth="1"/>
    <col min="2" max="2" width="16.85546875" customWidth="1"/>
    <col min="3" max="3" width="3.42578125" bestFit="1" customWidth="1"/>
    <col min="4" max="4" width="11.85546875" customWidth="1"/>
    <col min="5" max="6" width="12.140625" customWidth="1"/>
    <col min="7" max="7" width="22.28515625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2">
      <c r="A1" s="20" t="s">
        <v>0</v>
      </c>
      <c r="B1" s="20"/>
      <c r="D1" s="21"/>
      <c r="E1" s="21"/>
      <c r="F1" s="21"/>
      <c r="G1" s="21"/>
      <c r="H1" s="21"/>
      <c r="I1" s="21"/>
      <c r="L1" s="7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72"/>
    </row>
    <row r="3" spans="1:12">
      <c r="A3" s="24" t="s">
        <v>94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55"/>
    </row>
    <row r="4" spans="1:12">
      <c r="A4" t="s">
        <v>16</v>
      </c>
      <c r="B4" t="s">
        <v>47</v>
      </c>
      <c r="C4" t="s">
        <v>13</v>
      </c>
      <c r="D4" s="26" t="s">
        <v>12</v>
      </c>
      <c r="E4" s="26" t="s">
        <v>17</v>
      </c>
      <c r="F4" s="26" t="s">
        <v>18</v>
      </c>
      <c r="G4" s="26" t="s">
        <v>23</v>
      </c>
      <c r="H4" s="49" t="str">
        <f>IF([1]Absolute!I3011="","-",IF($B5="","-",[1]Absolute!I3011))</f>
        <v>-</v>
      </c>
      <c r="I4" s="49" t="str">
        <f>IF([1]Absolute!J3011="","-",IF($B5="","-",[1]Absolute!J3011))</f>
        <v>-</v>
      </c>
      <c r="J4" s="53">
        <f>[1]Absolute!K3011</f>
        <v>19.600000000000001</v>
      </c>
      <c r="K4" s="53">
        <f>[1]Absolute!L3011</f>
        <v>26.5</v>
      </c>
      <c r="L4" s="26" t="s">
        <v>13</v>
      </c>
    </row>
    <row r="5" spans="1:12">
      <c r="A5" t="s">
        <v>16</v>
      </c>
      <c r="B5" t="str">
        <f>IF([1]Absolute!G3012="","-",[1]Absolute!G3012)</f>
        <v>-</v>
      </c>
      <c r="C5" t="s">
        <v>13</v>
      </c>
      <c r="D5" s="26" t="s">
        <v>12</v>
      </c>
      <c r="E5" s="26" t="s">
        <v>19</v>
      </c>
      <c r="F5" s="26" t="s">
        <v>20</v>
      </c>
      <c r="G5" s="26" t="s">
        <v>12</v>
      </c>
      <c r="H5" s="49" t="str">
        <f>IF([1]Absolute!I3012="","-",IF($B6="","-",[1]Absolute!I3012))</f>
        <v>-</v>
      </c>
      <c r="I5" s="49" t="str">
        <f>IF([1]Absolute!J3012="","-",IF($B6="","-",[1]Absolute!J3012))</f>
        <v>-</v>
      </c>
      <c r="J5" s="53">
        <f>[1]Absolute!K3012</f>
        <v>20.149999999999999</v>
      </c>
      <c r="K5" s="53">
        <f>[1]Absolute!L3012</f>
        <v>26.5</v>
      </c>
      <c r="L5" s="26" t="str">
        <f t="shared" ref="L5:L15" si="0">IF(K5&gt;K4,"↑",IF(K5=K4,"→","↓"))</f>
        <v>→</v>
      </c>
    </row>
    <row r="6" spans="1:12">
      <c r="A6" t="s">
        <v>16</v>
      </c>
      <c r="B6" t="str">
        <f>IF([1]Absolute!G3013="","-",[1]Absolute!G3013)</f>
        <v>Buy</v>
      </c>
      <c r="C6" t="s">
        <v>13</v>
      </c>
      <c r="D6" s="26" t="s">
        <v>23</v>
      </c>
      <c r="E6" s="26" t="s">
        <v>12</v>
      </c>
      <c r="F6" s="26" t="s">
        <v>24</v>
      </c>
      <c r="G6" s="26" t="s">
        <v>63</v>
      </c>
      <c r="H6" s="49">
        <f>IF([1]Absolute!I3013="","-",IF($B7="","-",[1]Absolute!I3013))</f>
        <v>-6.801007556675065E-2</v>
      </c>
      <c r="I6" s="49">
        <f>IF([1]Absolute!J3013="","-",IF($B7="","-",[1]Absolute!J3013))</f>
        <v>-2.3176616534824723E-2</v>
      </c>
      <c r="J6" s="53">
        <f>[1]Absolute!K3013</f>
        <v>19.850000000000001</v>
      </c>
      <c r="K6" s="53">
        <f>[1]Absolute!L3013</f>
        <v>26.5</v>
      </c>
      <c r="L6" s="26" t="str">
        <f t="shared" si="0"/>
        <v>→</v>
      </c>
    </row>
    <row r="7" spans="1:12">
      <c r="A7" t="s">
        <v>16</v>
      </c>
      <c r="B7" t="str">
        <f>IF([1]Absolute!G3014="","-",[1]Absolute!G3014)</f>
        <v>-</v>
      </c>
      <c r="C7" t="s">
        <v>13</v>
      </c>
      <c r="D7" s="26" t="s">
        <v>12</v>
      </c>
      <c r="E7" s="26" t="s">
        <v>25</v>
      </c>
      <c r="F7" s="26" t="s">
        <v>26</v>
      </c>
      <c r="G7" s="26" t="s">
        <v>12</v>
      </c>
      <c r="H7" s="49" t="str">
        <f>IF([1]Absolute!I3014="","-",IF($B8="","-",[1]Absolute!I3014))</f>
        <v>-</v>
      </c>
      <c r="I7" s="49" t="str">
        <f>IF([1]Absolute!J3014="","-",IF($B8="","-",[1]Absolute!J3014))</f>
        <v>-</v>
      </c>
      <c r="J7" s="53">
        <f>[1]Absolute!K3014</f>
        <v>18</v>
      </c>
      <c r="K7" s="53">
        <f>[1]Absolute!L3014</f>
        <v>24.7</v>
      </c>
      <c r="L7" s="26" t="str">
        <f t="shared" si="0"/>
        <v>↓</v>
      </c>
    </row>
    <row r="8" spans="1:12">
      <c r="A8" t="s">
        <v>16</v>
      </c>
      <c r="B8" t="str">
        <f>IF([1]Absolute!G3015="","-",[1]Absolute!G3015)</f>
        <v>-</v>
      </c>
      <c r="C8" t="s">
        <v>13</v>
      </c>
      <c r="D8" s="26" t="s">
        <v>12</v>
      </c>
      <c r="E8" s="26" t="s">
        <v>27</v>
      </c>
      <c r="F8" s="26" t="s">
        <v>28</v>
      </c>
      <c r="G8" s="26" t="s">
        <v>12</v>
      </c>
      <c r="H8" s="49" t="str">
        <f>IF([1]Absolute!I3015="","-",IF($B16="","-",[1]Absolute!I3015))</f>
        <v>-</v>
      </c>
      <c r="I8" s="49" t="str">
        <f>IF([1]Absolute!J3015="","-",IF($B16="","-",[1]Absolute!J3015))</f>
        <v>-</v>
      </c>
      <c r="J8" s="53">
        <f>[1]Absolute!K3015</f>
        <v>19.5</v>
      </c>
      <c r="K8" s="53">
        <f>[1]Absolute!L3015</f>
        <v>24.7</v>
      </c>
      <c r="L8" s="26" t="str">
        <f t="shared" si="0"/>
        <v>→</v>
      </c>
    </row>
    <row r="9" spans="1:12">
      <c r="A9" t="s">
        <v>16</v>
      </c>
      <c r="B9" t="str">
        <f>IF([1]Absolute!G3016="","-",[1]Absolute!G3016)</f>
        <v>-</v>
      </c>
      <c r="C9" t="s">
        <v>13</v>
      </c>
      <c r="D9" s="26" t="s">
        <v>12</v>
      </c>
      <c r="E9" s="26" t="s">
        <v>29</v>
      </c>
      <c r="F9" s="26" t="s">
        <v>30</v>
      </c>
      <c r="G9" s="26" t="s">
        <v>12</v>
      </c>
      <c r="H9" s="49" t="str">
        <f>IF([1]Absolute!I3016="","-",IF($B17="","-",[1]Absolute!I3016))</f>
        <v>-</v>
      </c>
      <c r="I9" s="49" t="str">
        <f>IF([1]Absolute!J3016="","-",IF($B17="","-",[1]Absolute!J3016))</f>
        <v>-</v>
      </c>
      <c r="J9" s="53">
        <f>[1]Absolute!K3016</f>
        <v>18.3</v>
      </c>
      <c r="K9" s="53">
        <f>[1]Absolute!L3016</f>
        <v>24.7</v>
      </c>
      <c r="L9" s="26" t="str">
        <f t="shared" si="0"/>
        <v>→</v>
      </c>
    </row>
    <row r="10" spans="1:12">
      <c r="A10" t="s">
        <v>16</v>
      </c>
      <c r="B10" t="str">
        <f>IF([1]Absolute!G3017="","-",[1]Absolute!G3017)</f>
        <v>-</v>
      </c>
      <c r="C10" t="s">
        <v>13</v>
      </c>
      <c r="D10" s="26" t="s">
        <v>12</v>
      </c>
      <c r="E10" s="26" t="s">
        <v>51</v>
      </c>
      <c r="F10" s="26" t="s">
        <v>34</v>
      </c>
      <c r="G10" s="26" t="s">
        <v>12</v>
      </c>
      <c r="H10" s="49" t="str">
        <f>IF([1]Absolute!I3017="","-",IF(#REF!="","-",[1]Absolute!I3017))</f>
        <v>-</v>
      </c>
      <c r="I10" s="49" t="str">
        <f>IF([1]Absolute!J3017="","-",IF(#REF!="","-",[1]Absolute!J3017))</f>
        <v>-</v>
      </c>
      <c r="J10" s="53">
        <f>[1]Absolute!K3017</f>
        <v>19</v>
      </c>
      <c r="K10" s="53">
        <f>[1]Absolute!L3017</f>
        <v>24.7</v>
      </c>
      <c r="L10" s="26" t="str">
        <f t="shared" si="0"/>
        <v>→</v>
      </c>
    </row>
    <row r="11" spans="1:12">
      <c r="A11" t="s">
        <v>16</v>
      </c>
      <c r="B11" t="str">
        <f>IF([1]Absolute!G3018="","-",[1]Absolute!G3018)</f>
        <v>-</v>
      </c>
      <c r="C11" t="s">
        <v>13</v>
      </c>
      <c r="D11" s="26" t="s">
        <v>12</v>
      </c>
      <c r="E11" s="26" t="s">
        <v>35</v>
      </c>
      <c r="F11" s="26" t="s">
        <v>36</v>
      </c>
      <c r="G11" s="26" t="s">
        <v>12</v>
      </c>
      <c r="H11" s="49" t="str">
        <f>IF([1]Absolute!I3018="","-",IF(#REF!="","-",[1]Absolute!I3018))</f>
        <v>-</v>
      </c>
      <c r="I11" s="49" t="str">
        <f>IF([1]Absolute!J3018="","-",IF(#REF!="","-",[1]Absolute!J3018))</f>
        <v>-</v>
      </c>
      <c r="J11" s="53">
        <f>[1]Absolute!K3018</f>
        <v>19.100000000000001</v>
      </c>
      <c r="K11" s="53">
        <f>[1]Absolute!L3018</f>
        <v>24.7</v>
      </c>
      <c r="L11" s="26" t="str">
        <f t="shared" si="0"/>
        <v>→</v>
      </c>
    </row>
    <row r="12" spans="1:12">
      <c r="A12" t="s">
        <v>16</v>
      </c>
      <c r="B12" t="str">
        <f>IF([1]Absolute!G3019="","-",[1]Absolute!G3019)</f>
        <v>-</v>
      </c>
      <c r="C12" t="s">
        <v>13</v>
      </c>
      <c r="D12" s="26" t="s">
        <v>12</v>
      </c>
      <c r="E12" s="26" t="s">
        <v>60</v>
      </c>
      <c r="F12" s="26" t="s">
        <v>95</v>
      </c>
      <c r="G12" s="26" t="s">
        <v>96</v>
      </c>
      <c r="H12" s="49" t="str">
        <f>IF([1]Absolute!I3019="","-",IF(#REF!="","-",[1]Absolute!I3019))</f>
        <v>-</v>
      </c>
      <c r="I12" s="49" t="str">
        <f>IF([1]Absolute!J3019="","-",IF(#REF!="","-",[1]Absolute!J3019))</f>
        <v>-</v>
      </c>
      <c r="J12" s="53">
        <f>[1]Absolute!K3019</f>
        <v>17.399999999999999</v>
      </c>
      <c r="K12" s="53">
        <f>[1]Absolute!L3019</f>
        <v>24.7</v>
      </c>
      <c r="L12" s="26" t="str">
        <f t="shared" si="0"/>
        <v>→</v>
      </c>
    </row>
    <row r="13" spans="1:12">
      <c r="A13" t="s">
        <v>16</v>
      </c>
      <c r="B13" t="str">
        <f>IF([1]Absolute!G3020="","-",[1]Absolute!G3020)</f>
        <v>-</v>
      </c>
      <c r="C13" t="s">
        <v>13</v>
      </c>
      <c r="D13" s="26" t="s">
        <v>12</v>
      </c>
      <c r="E13" s="26" t="s">
        <v>39</v>
      </c>
      <c r="F13" s="26" t="s">
        <v>40</v>
      </c>
      <c r="G13" s="26" t="s">
        <v>12</v>
      </c>
      <c r="H13" s="49" t="str">
        <f>IF([1]Absolute!I3020="","-",IF(#REF!="","-",[1]Absolute!I3020))</f>
        <v>-</v>
      </c>
      <c r="I13" s="49" t="str">
        <f>IF([1]Absolute!J3020="","-",IF(#REF!="","-",[1]Absolute!J3020))</f>
        <v>-</v>
      </c>
      <c r="J13" s="53">
        <f>[1]Absolute!K3020</f>
        <v>17.5</v>
      </c>
      <c r="K13" s="53">
        <f>[1]Absolute!L3020</f>
        <v>24.7</v>
      </c>
      <c r="L13" s="26" t="str">
        <f t="shared" si="0"/>
        <v>→</v>
      </c>
    </row>
    <row r="14" spans="1:12">
      <c r="A14" t="s">
        <v>16</v>
      </c>
      <c r="B14" t="str">
        <f>IF([1]Absolute!G3021="","-",[1]Absolute!G3021)</f>
        <v>-</v>
      </c>
      <c r="C14" t="s">
        <v>13</v>
      </c>
      <c r="D14" s="26" t="s">
        <v>12</v>
      </c>
      <c r="E14" s="26" t="s">
        <v>61</v>
      </c>
      <c r="F14" s="26" t="s">
        <v>62</v>
      </c>
      <c r="G14" s="26" t="s">
        <v>12</v>
      </c>
      <c r="H14" s="49" t="str">
        <f>IF([1]Absolute!I3021="","-",IF(#REF!="","-",[1]Absolute!I3021))</f>
        <v>-</v>
      </c>
      <c r="I14" s="49" t="str">
        <f>IF([1]Absolute!J3021="","-",IF(#REF!="","-",[1]Absolute!J3021))</f>
        <v>-</v>
      </c>
      <c r="J14" s="53">
        <f>[1]Absolute!K3021</f>
        <v>18.899999999999999</v>
      </c>
      <c r="K14" s="53">
        <f>[1]Absolute!L3021</f>
        <v>24.7</v>
      </c>
      <c r="L14" s="26" t="str">
        <f t="shared" si="0"/>
        <v>→</v>
      </c>
    </row>
    <row r="15" spans="1:12">
      <c r="A15" t="s">
        <v>16</v>
      </c>
      <c r="B15" t="str">
        <f>IF([1]Absolute!G3022="","-",[1]Absolute!G3022)</f>
        <v>-</v>
      </c>
      <c r="C15" t="s">
        <v>13</v>
      </c>
      <c r="D15" s="26" t="s">
        <v>12</v>
      </c>
      <c r="E15" s="26" t="s">
        <v>43</v>
      </c>
      <c r="F15" s="26" t="s">
        <v>44</v>
      </c>
      <c r="G15" s="26" t="s">
        <v>12</v>
      </c>
      <c r="H15" s="49" t="str">
        <f>IF([1]Absolute!I3022="","-",IF(#REF!="","-",[1]Absolute!I3022))</f>
        <v>-</v>
      </c>
      <c r="I15" s="49" t="str">
        <f>IF([1]Absolute!J3022="","-",IF(#REF!="","-",[1]Absolute!J3022))</f>
        <v>-</v>
      </c>
      <c r="J15" s="53">
        <f>[1]Absolute!K3022</f>
        <v>18.5</v>
      </c>
      <c r="K15" s="53">
        <f>[1]Absolute!L3022</f>
        <v>24.7</v>
      </c>
      <c r="L15" s="26" t="str">
        <f t="shared" si="0"/>
        <v>→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800000"/>
  </sheetPr>
  <dimension ref="A1:I15"/>
  <sheetViews>
    <sheetView topLeftCell="A91" workbookViewId="0">
      <selection activeCell="A18" sqref="A18:XFD57"/>
    </sheetView>
  </sheetViews>
  <sheetFormatPr defaultRowHeight="12.75"/>
  <cols>
    <col min="1" max="1" width="15.7109375" customWidth="1"/>
    <col min="2" max="2" width="25.5703125" bestFit="1" customWidth="1"/>
    <col min="3" max="3" width="4.42578125" customWidth="1"/>
    <col min="4" max="4" width="10.140625" bestFit="1" customWidth="1"/>
    <col min="5" max="5" width="15.7109375" bestFit="1" customWidth="1"/>
    <col min="6" max="6" width="15.7109375" customWidth="1"/>
    <col min="7" max="7" width="22.28515625" bestFit="1" customWidth="1"/>
    <col min="8" max="8" width="23.5703125" bestFit="1" customWidth="1"/>
    <col min="9" max="9" width="20.85546875" bestFit="1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97</v>
      </c>
      <c r="B3" s="24"/>
      <c r="C3" s="25"/>
      <c r="D3" s="25"/>
      <c r="E3" s="25"/>
      <c r="F3" s="25"/>
      <c r="G3" s="25"/>
      <c r="H3" s="24"/>
      <c r="I3" s="25"/>
    </row>
    <row r="4" spans="1:9">
      <c r="A4" t="str">
        <f>OEX!A4</f>
        <v>Jakub Viscardi</v>
      </c>
      <c r="B4" t="s">
        <v>114</v>
      </c>
      <c r="C4" s="26" t="s">
        <v>13</v>
      </c>
      <c r="D4" s="26" t="s">
        <v>12</v>
      </c>
      <c r="E4" s="26" t="s">
        <v>17</v>
      </c>
      <c r="F4" s="26" t="s">
        <v>18</v>
      </c>
      <c r="G4" s="26" t="s">
        <v>51</v>
      </c>
      <c r="H4" s="53">
        <f>OEX!J4</f>
        <v>19.600000000000001</v>
      </c>
      <c r="I4" s="57">
        <f>IF(B4="-","-",[1]Relative!J3008)</f>
        <v>0</v>
      </c>
    </row>
    <row r="5" spans="1:9">
      <c r="A5" t="str">
        <f>OEX!A5</f>
        <v>Jakub Viscardi</v>
      </c>
      <c r="B5" t="str">
        <f>IF([1]Relative!H3009="","-",[1]Relative!H3009)</f>
        <v>-</v>
      </c>
      <c r="C5" s="26" t="s">
        <v>13</v>
      </c>
      <c r="D5" s="26" t="s">
        <v>12</v>
      </c>
      <c r="E5" s="26" t="s">
        <v>19</v>
      </c>
      <c r="F5" s="26" t="s">
        <v>20</v>
      </c>
      <c r="G5" s="26" t="s">
        <v>12</v>
      </c>
      <c r="H5" s="53">
        <f>OEX!J5</f>
        <v>20.149999999999999</v>
      </c>
      <c r="I5" s="57" t="str">
        <f>IF(B5="-","-",[1]Relative!J3009)</f>
        <v>-</v>
      </c>
    </row>
    <row r="6" spans="1:9">
      <c r="A6" t="str">
        <f>OEX!A6</f>
        <v>Jakub Viscardi</v>
      </c>
      <c r="B6" t="str">
        <f>IF([1]Relative!H3010="","-",[1]Relative!H3010)</f>
        <v>-</v>
      </c>
      <c r="C6" s="26" t="s">
        <v>13</v>
      </c>
      <c r="D6" s="26" t="s">
        <v>12</v>
      </c>
      <c r="E6" s="26" t="s">
        <v>23</v>
      </c>
      <c r="F6" s="26" t="s">
        <v>24</v>
      </c>
      <c r="G6" s="26" t="s">
        <v>12</v>
      </c>
      <c r="H6" s="53">
        <f>OEX!J6</f>
        <v>19.850000000000001</v>
      </c>
      <c r="I6" s="57" t="str">
        <f>IF(B6="-","-",[1]Relative!J3010)</f>
        <v>-</v>
      </c>
    </row>
    <row r="7" spans="1:9">
      <c r="A7" t="str">
        <f>OEX!A7</f>
        <v>Jakub Viscardi</v>
      </c>
      <c r="B7" t="str">
        <f>IF([1]Relative!H3011="","-",[1]Relative!H3011)</f>
        <v>-</v>
      </c>
      <c r="C7" s="26" t="s">
        <v>13</v>
      </c>
      <c r="D7" s="26" t="s">
        <v>12</v>
      </c>
      <c r="E7" s="26" t="str">
        <f>OEX!E7</f>
        <v>10.12.2017</v>
      </c>
      <c r="F7" s="26" t="str">
        <f>OEX!F7</f>
        <v>11.12.2017</v>
      </c>
      <c r="G7" s="26" t="s">
        <v>12</v>
      </c>
      <c r="H7" s="53">
        <f>OEX!J7</f>
        <v>18</v>
      </c>
      <c r="I7" s="57" t="str">
        <f>IF(B7="-","-",[1]Relative!J3011)</f>
        <v>-</v>
      </c>
    </row>
    <row r="8" spans="1:9">
      <c r="A8" t="str">
        <f>OEX!A8</f>
        <v>Jakub Viscardi</v>
      </c>
      <c r="B8" t="str">
        <f>IF([1]Relative!H3012="","-",[1]Relative!H3012)</f>
        <v>-</v>
      </c>
      <c r="C8" s="26" t="s">
        <v>13</v>
      </c>
      <c r="D8" s="26" t="s">
        <v>12</v>
      </c>
      <c r="E8" s="26" t="str">
        <f>OEX!E8</f>
        <v>10.01.2018</v>
      </c>
      <c r="F8" s="26" t="str">
        <f>OEX!F8</f>
        <v>11.01.2018</v>
      </c>
      <c r="G8" s="26" t="s">
        <v>12</v>
      </c>
      <c r="H8" s="53">
        <f>OEX!J8</f>
        <v>19.5</v>
      </c>
      <c r="I8" s="57" t="str">
        <f>IF(B8="-","-",[1]Relative!J3012)</f>
        <v>-</v>
      </c>
    </row>
    <row r="9" spans="1:9">
      <c r="A9" t="str">
        <f>OEX!A9</f>
        <v>Jakub Viscardi</v>
      </c>
      <c r="B9" t="str">
        <f>IF([1]Relative!H3013="","-",[1]Relative!H3013)</f>
        <v>-</v>
      </c>
      <c r="C9" s="26" t="s">
        <v>13</v>
      </c>
      <c r="D9" s="26" t="s">
        <v>12</v>
      </c>
      <c r="E9" s="26" t="s">
        <v>29</v>
      </c>
      <c r="F9" s="26" t="s">
        <v>30</v>
      </c>
      <c r="G9" s="26" t="s">
        <v>12</v>
      </c>
      <c r="H9" s="53">
        <f>OEX!J9</f>
        <v>18.3</v>
      </c>
      <c r="I9" s="57" t="str">
        <f>IF(B9="-","-",[1]Relative!J3013)</f>
        <v>-</v>
      </c>
    </row>
    <row r="10" spans="1:9">
      <c r="A10" t="str">
        <f>OEX!A10</f>
        <v>Jakub Viscardi</v>
      </c>
      <c r="B10" t="str">
        <f>IF([1]Relative!H3014="","-",[1]Relative!H3014)</f>
        <v>Overweight</v>
      </c>
      <c r="C10" s="26" t="s">
        <v>13</v>
      </c>
      <c r="D10" s="26" t="s">
        <v>51</v>
      </c>
      <c r="E10" s="26" t="s">
        <v>12</v>
      </c>
      <c r="F10" s="26" t="s">
        <v>34</v>
      </c>
      <c r="G10" s="26" t="s">
        <v>60</v>
      </c>
      <c r="H10" s="53">
        <f>OEX!J10</f>
        <v>19</v>
      </c>
      <c r="I10" s="57">
        <f>IF(B10="-","-",[1]Relative!J3014)</f>
        <v>-4.6675136423938279E-2</v>
      </c>
    </row>
    <row r="11" spans="1:9">
      <c r="A11" t="str">
        <f>OEX!A11</f>
        <v>Jakub Viscardi</v>
      </c>
      <c r="B11" t="str">
        <f>IF([1]Relative!H3015="","-",[1]Relative!H3015)</f>
        <v>-</v>
      </c>
      <c r="C11" s="26" t="s">
        <v>13</v>
      </c>
      <c r="D11" s="26" t="s">
        <v>12</v>
      </c>
      <c r="E11" s="26" t="s">
        <v>35</v>
      </c>
      <c r="F11" s="26" t="s">
        <v>36</v>
      </c>
      <c r="G11" s="26" t="s">
        <v>12</v>
      </c>
      <c r="H11" s="53">
        <f>OEX!J11</f>
        <v>19.100000000000001</v>
      </c>
      <c r="I11" s="57" t="str">
        <f>IF(B11="-","-",[1]Relative!J3015)</f>
        <v>-</v>
      </c>
    </row>
    <row r="12" spans="1:9">
      <c r="A12" t="str">
        <f>OEX!A12</f>
        <v>Jakub Viscardi</v>
      </c>
      <c r="B12" t="str">
        <f>IF([1]Relative!H3016="","-",[1]Relative!H3016)</f>
        <v>Neutral</v>
      </c>
      <c r="C12" s="26" t="s">
        <v>14</v>
      </c>
      <c r="D12" s="26" t="s">
        <v>60</v>
      </c>
      <c r="E12" s="26" t="s">
        <v>12</v>
      </c>
      <c r="F12" s="26" t="s">
        <v>95</v>
      </c>
      <c r="G12" s="26" t="s">
        <v>96</v>
      </c>
      <c r="H12" s="53">
        <f>OEX!J12</f>
        <v>17.399999999999999</v>
      </c>
      <c r="I12" s="57">
        <f>IF(B12="-","-",[1]Relative!J3016)</f>
        <v>6.8704253699724882E-2</v>
      </c>
    </row>
    <row r="13" spans="1:9">
      <c r="A13" t="str">
        <f>OEX!A13</f>
        <v>Jakub Viscardi</v>
      </c>
      <c r="B13" t="str">
        <f>IF([1]Relative!H3017="","-",[1]Relative!H3017)</f>
        <v>-</v>
      </c>
      <c r="C13" s="26" t="s">
        <v>13</v>
      </c>
      <c r="D13" s="26" t="s">
        <v>12</v>
      </c>
      <c r="E13" s="26" t="s">
        <v>39</v>
      </c>
      <c r="F13" s="26" t="s">
        <v>40</v>
      </c>
      <c r="G13" s="26" t="s">
        <v>12</v>
      </c>
      <c r="H13" s="53">
        <f>OEX!J13</f>
        <v>17.5</v>
      </c>
      <c r="I13" s="57" t="str">
        <f>IF(B13="-","-",[1]Relative!J3017)</f>
        <v>-</v>
      </c>
    </row>
    <row r="14" spans="1:9">
      <c r="A14" t="str">
        <f>OEX!A14</f>
        <v>Jakub Viscardi</v>
      </c>
      <c r="B14" t="str">
        <f>IF([1]Relative!H3018="","-",[1]Relative!H3018)</f>
        <v>-</v>
      </c>
      <c r="C14" s="26" t="s">
        <v>13</v>
      </c>
      <c r="D14" s="26" t="s">
        <v>12</v>
      </c>
      <c r="E14" s="26" t="s">
        <v>61</v>
      </c>
      <c r="F14" s="26" t="s">
        <v>62</v>
      </c>
      <c r="G14" s="26" t="s">
        <v>12</v>
      </c>
      <c r="H14" s="53">
        <f>OEX!J14</f>
        <v>18.899999999999999</v>
      </c>
      <c r="I14" s="57" t="str">
        <f>IF(B14="-","-",[1]Relative!J3018)</f>
        <v>-</v>
      </c>
    </row>
    <row r="15" spans="1:9">
      <c r="A15" t="str">
        <f>OEX!A15</f>
        <v>Jakub Viscardi</v>
      </c>
      <c r="B15" t="str">
        <f>IF([1]Relative!H3019="","-",[1]Relative!H3019)</f>
        <v>-</v>
      </c>
      <c r="C15" s="26" t="s">
        <v>13</v>
      </c>
      <c r="D15" s="26" t="s">
        <v>12</v>
      </c>
      <c r="E15" s="26" t="s">
        <v>43</v>
      </c>
      <c r="F15" s="26" t="s">
        <v>44</v>
      </c>
      <c r="G15" s="26" t="s">
        <v>12</v>
      </c>
      <c r="H15" s="53">
        <f>OEX!J15</f>
        <v>18.5</v>
      </c>
      <c r="I15" s="57" t="str">
        <f>IF(B15="-","-",[1]Relative!J3019)</f>
        <v>-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indexed="16"/>
  </sheetPr>
  <dimension ref="A1:L19"/>
  <sheetViews>
    <sheetView topLeftCell="A127" workbookViewId="0">
      <selection activeCell="A20" sqref="A20:XFD57"/>
    </sheetView>
  </sheetViews>
  <sheetFormatPr defaultRowHeight="12.75"/>
  <cols>
    <col min="1" max="1" width="15.7109375" customWidth="1"/>
    <col min="2" max="2" width="17.28515625" bestFit="1" customWidth="1"/>
    <col min="4" max="4" width="10.140625" bestFit="1" customWidth="1"/>
    <col min="5" max="5" width="15.7109375" bestFit="1" customWidth="1"/>
    <col min="6" max="6" width="15.7109375" customWidth="1"/>
    <col min="7" max="7" width="22" bestFit="1" customWidth="1"/>
    <col min="8" max="8" width="12.7109375" bestFit="1" customWidth="1"/>
    <col min="9" max="9" width="24.85546875" customWidth="1"/>
    <col min="10" max="10" width="23.5703125" bestFit="1" customWidth="1"/>
    <col min="11" max="11" width="15.5703125" bestFit="1" customWidth="1"/>
    <col min="12" max="12" width="9.140625" style="21"/>
  </cols>
  <sheetData>
    <row r="1" spans="1:12">
      <c r="A1" s="20" t="s">
        <v>0</v>
      </c>
      <c r="B1" s="20"/>
      <c r="D1" s="21"/>
      <c r="E1" s="21"/>
      <c r="F1" s="21"/>
      <c r="G1" s="21"/>
      <c r="H1" s="21"/>
      <c r="I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97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25"/>
    </row>
    <row r="4" spans="1:12">
      <c r="A4" s="29" t="s">
        <v>16</v>
      </c>
      <c r="B4" s="29" t="s">
        <v>79</v>
      </c>
      <c r="C4" s="29" t="s">
        <v>13</v>
      </c>
      <c r="D4" s="34" t="s">
        <v>12</v>
      </c>
      <c r="E4" s="29" t="s">
        <v>17</v>
      </c>
      <c r="F4" s="29" t="s">
        <v>18</v>
      </c>
      <c r="G4" s="29" t="s">
        <v>23</v>
      </c>
      <c r="H4" s="81" t="str">
        <f>IF([1]Absolute!I9843="","-",[1]Absolute!I9843)</f>
        <v>-</v>
      </c>
      <c r="I4" s="81" t="str">
        <f>IF([1]Absolute!J9843="","-",[1]Absolute!J9843)</f>
        <v>-</v>
      </c>
      <c r="J4" s="33">
        <f>[1]Absolute!K9843</f>
        <v>3.87</v>
      </c>
      <c r="K4" s="32">
        <f>[1]Absolute!L9843</f>
        <v>4.3</v>
      </c>
      <c r="L4" s="30" t="s">
        <v>13</v>
      </c>
    </row>
    <row r="5" spans="1:12">
      <c r="A5" s="29" t="s">
        <v>16</v>
      </c>
      <c r="B5" s="29" t="str">
        <f>IF([1]Absolute!G9844="","-",[1]Absolute!G9844)</f>
        <v>-</v>
      </c>
      <c r="C5" s="29" t="s">
        <v>13</v>
      </c>
      <c r="D5" s="34" t="s">
        <v>12</v>
      </c>
      <c r="E5" s="82" t="s">
        <v>19</v>
      </c>
      <c r="F5" s="82" t="s">
        <v>20</v>
      </c>
      <c r="G5" s="29" t="s">
        <v>12</v>
      </c>
      <c r="H5" s="81" t="str">
        <f>IF([1]Absolute!I9844="","-",[1]Absolute!I9844)</f>
        <v>-</v>
      </c>
      <c r="I5" s="81" t="str">
        <f>IF([1]Absolute!J9844="","-",[1]Absolute!J9844)</f>
        <v>-</v>
      </c>
      <c r="J5" s="33">
        <f>[1]Absolute!K9844</f>
        <v>3.92</v>
      </c>
      <c r="K5" s="32">
        <f>[1]Absolute!L9844</f>
        <v>4.3</v>
      </c>
      <c r="L5" s="30" t="str">
        <f t="shared" ref="L5:L17" si="0">IF(K5&gt;K4,"↑",IF(K5=K4,"→","↓"))</f>
        <v>→</v>
      </c>
    </row>
    <row r="6" spans="1:12">
      <c r="A6" s="29" t="s">
        <v>16</v>
      </c>
      <c r="B6" s="29" t="str">
        <f>IF([1]Absolute!G9845="","-",[1]Absolute!G9845)</f>
        <v>-</v>
      </c>
      <c r="C6" s="29" t="s">
        <v>13</v>
      </c>
      <c r="D6" s="34" t="s">
        <v>12</v>
      </c>
      <c r="E6" s="82" t="s">
        <v>98</v>
      </c>
      <c r="F6" s="82" t="s">
        <v>99</v>
      </c>
      <c r="G6" s="29" t="s">
        <v>12</v>
      </c>
      <c r="H6" s="81" t="str">
        <f>IF([1]Absolute!I9845="","-",[1]Absolute!I9845)</f>
        <v>-</v>
      </c>
      <c r="I6" s="81" t="str">
        <f>IF([1]Absolute!J9845="","-",[1]Absolute!J9845)</f>
        <v>-</v>
      </c>
      <c r="J6" s="33">
        <f>[1]Absolute!K9845</f>
        <v>3.96</v>
      </c>
      <c r="K6" s="32">
        <f>[1]Absolute!L9845</f>
        <v>4.0999999999999996</v>
      </c>
      <c r="L6" s="30" t="str">
        <f t="shared" si="0"/>
        <v>↓</v>
      </c>
    </row>
    <row r="7" spans="1:12">
      <c r="A7" s="29" t="s">
        <v>16</v>
      </c>
      <c r="B7" s="29" t="str">
        <f>IF([1]Absolute!G9846="","-",[1]Absolute!G9846)</f>
        <v>Hold</v>
      </c>
      <c r="C7" s="29" t="s">
        <v>13</v>
      </c>
      <c r="D7" s="82" t="s">
        <v>23</v>
      </c>
      <c r="E7" s="82" t="s">
        <v>12</v>
      </c>
      <c r="F7" s="82" t="s">
        <v>24</v>
      </c>
      <c r="G7" s="29" t="s">
        <v>25</v>
      </c>
      <c r="H7" s="81">
        <f>IF([1]Absolute!I9846="","-",[1]Absolute!I9846)</f>
        <v>0.26506024096385539</v>
      </c>
      <c r="I7" s="81">
        <f>IF([1]Absolute!J9846="","-",[1]Absolute!J9846)</f>
        <v>0.26335019734180709</v>
      </c>
      <c r="J7" s="33">
        <f>[1]Absolute!K9846</f>
        <v>4.1500000000000004</v>
      </c>
      <c r="K7" s="32">
        <f>[1]Absolute!L9846</f>
        <v>4.0999999999999996</v>
      </c>
      <c r="L7" s="30" t="str">
        <f t="shared" si="0"/>
        <v>→</v>
      </c>
    </row>
    <row r="8" spans="1:12">
      <c r="A8" s="29" t="s">
        <v>16</v>
      </c>
      <c r="B8" s="29" t="str">
        <f>IF([1]Absolute!G9847="","-",[1]Absolute!G9847)</f>
        <v>Sell</v>
      </c>
      <c r="C8" s="29" t="s">
        <v>14</v>
      </c>
      <c r="D8" s="82" t="s">
        <v>25</v>
      </c>
      <c r="E8" s="82" t="s">
        <v>12</v>
      </c>
      <c r="F8" s="82" t="s">
        <v>26</v>
      </c>
      <c r="G8" s="29" t="s">
        <v>50</v>
      </c>
      <c r="H8" s="81">
        <f>IF([1]Absolute!I9847="","-",[1]Absolute!I9847)</f>
        <v>-6.6666666666666652E-2</v>
      </c>
      <c r="I8" s="81">
        <f>IF([1]Absolute!J9847="","-",[1]Absolute!J9847)</f>
        <v>-2.0444469847951563E-2</v>
      </c>
      <c r="J8" s="33">
        <f>[1]Absolute!K9847</f>
        <v>5.25</v>
      </c>
      <c r="K8" s="32">
        <f>[1]Absolute!L9847</f>
        <v>4.5</v>
      </c>
      <c r="L8" s="30" t="str">
        <f t="shared" si="0"/>
        <v>↑</v>
      </c>
    </row>
    <row r="9" spans="1:12">
      <c r="A9" s="29" t="s">
        <v>16</v>
      </c>
      <c r="B9" s="29" t="str">
        <f>IF([1]Absolute!G9848="","-",[1]Absolute!G9848)</f>
        <v>-</v>
      </c>
      <c r="C9" s="29" t="s">
        <v>14</v>
      </c>
      <c r="D9" s="82" t="s">
        <v>12</v>
      </c>
      <c r="E9" s="83" t="s">
        <v>27</v>
      </c>
      <c r="F9" s="83" t="s">
        <v>28</v>
      </c>
      <c r="G9" s="29" t="s">
        <v>12</v>
      </c>
      <c r="H9" s="81" t="str">
        <f>IF([1]Absolute!I9848="","-",[1]Absolute!I9848)</f>
        <v>-</v>
      </c>
      <c r="I9" s="81" t="str">
        <f>IF([1]Absolute!J9848="","-",[1]Absolute!J9848)</f>
        <v>-</v>
      </c>
      <c r="J9" s="33">
        <f>[1]Absolute!K9848</f>
        <v>5.27</v>
      </c>
      <c r="K9" s="32">
        <f>[1]Absolute!L9848</f>
        <v>4.5</v>
      </c>
      <c r="L9" s="30" t="str">
        <f t="shared" si="0"/>
        <v>→</v>
      </c>
    </row>
    <row r="10" spans="1:12">
      <c r="A10" s="29" t="s">
        <v>16</v>
      </c>
      <c r="B10" s="29" t="str">
        <f>IF([1]Absolute!G9849="","-",[1]Absolute!G9849)</f>
        <v>-</v>
      </c>
      <c r="C10" s="29" t="s">
        <v>13</v>
      </c>
      <c r="D10" s="82" t="s">
        <v>12</v>
      </c>
      <c r="E10" s="83" t="s">
        <v>100</v>
      </c>
      <c r="F10" s="83" t="s">
        <v>101</v>
      </c>
      <c r="G10" s="29" t="s">
        <v>12</v>
      </c>
      <c r="H10" s="81" t="str">
        <f>IF([1]Absolute!I9849="","-",[1]Absolute!I9849)</f>
        <v>-</v>
      </c>
      <c r="I10" s="81" t="str">
        <f>IF([1]Absolute!J9849="","-",[1]Absolute!J9849)</f>
        <v>-</v>
      </c>
      <c r="J10" s="33">
        <f>[1]Absolute!K9849</f>
        <v>5.36</v>
      </c>
      <c r="K10" s="32">
        <f>[1]Absolute!L9849</f>
        <v>4.5</v>
      </c>
      <c r="L10" s="30" t="str">
        <f t="shared" si="0"/>
        <v>→</v>
      </c>
    </row>
    <row r="11" spans="1:12">
      <c r="A11" s="29" t="s">
        <v>16</v>
      </c>
      <c r="B11" s="29" t="str">
        <f>IF([1]Absolute!G9850="","-",[1]Absolute!G9850)</f>
        <v>-</v>
      </c>
      <c r="C11" s="29" t="s">
        <v>13</v>
      </c>
      <c r="D11" s="82" t="s">
        <v>12</v>
      </c>
      <c r="E11" s="83" t="s">
        <v>29</v>
      </c>
      <c r="F11" s="83" t="s">
        <v>30</v>
      </c>
      <c r="G11" s="29" t="s">
        <v>12</v>
      </c>
      <c r="H11" s="81" t="str">
        <f>IF([1]Absolute!I9850="","-",[1]Absolute!I9850)</f>
        <v>-</v>
      </c>
      <c r="I11" s="81" t="str">
        <f>IF([1]Absolute!J9850="","-",[1]Absolute!J9850)</f>
        <v>-</v>
      </c>
      <c r="J11" s="33">
        <f>[1]Absolute!K9850</f>
        <v>5.23</v>
      </c>
      <c r="K11" s="32">
        <f>[1]Absolute!L9850</f>
        <v>4.5</v>
      </c>
      <c r="L11" s="30" t="str">
        <f t="shared" si="0"/>
        <v>→</v>
      </c>
    </row>
    <row r="12" spans="1:12">
      <c r="A12" s="29" t="s">
        <v>16</v>
      </c>
      <c r="B12" s="29" t="str">
        <f>IF([1]Absolute!G9851="","-",[1]Absolute!G9851)</f>
        <v>-</v>
      </c>
      <c r="C12" s="29" t="s">
        <v>13</v>
      </c>
      <c r="D12" s="82" t="s">
        <v>12</v>
      </c>
      <c r="E12" s="83" t="s">
        <v>51</v>
      </c>
      <c r="F12" s="83" t="s">
        <v>34</v>
      </c>
      <c r="G12" s="29" t="s">
        <v>12</v>
      </c>
      <c r="H12" s="81" t="str">
        <f>IF([1]Absolute!I9851="","-",[1]Absolute!I9851)</f>
        <v>-</v>
      </c>
      <c r="I12" s="81" t="str">
        <f>IF([1]Absolute!J9851="","-",[1]Absolute!J9851)</f>
        <v>-</v>
      </c>
      <c r="J12" s="33">
        <f>[1]Absolute!K9851</f>
        <v>5.42</v>
      </c>
      <c r="K12" s="32">
        <f>[1]Absolute!L9851</f>
        <v>4.5</v>
      </c>
      <c r="L12" s="30" t="str">
        <f t="shared" si="0"/>
        <v>→</v>
      </c>
    </row>
    <row r="13" spans="1:12">
      <c r="A13" s="29" t="s">
        <v>16</v>
      </c>
      <c r="B13" s="29" t="str">
        <f>IF([1]Absolute!G9852="","-",[1]Absolute!G9852)</f>
        <v>-</v>
      </c>
      <c r="C13" s="29" t="s">
        <v>13</v>
      </c>
      <c r="D13" s="82" t="s">
        <v>12</v>
      </c>
      <c r="E13" s="83" t="s">
        <v>35</v>
      </c>
      <c r="F13" s="83" t="s">
        <v>36</v>
      </c>
      <c r="G13" s="29" t="s">
        <v>12</v>
      </c>
      <c r="H13" s="81" t="str">
        <f>IF([1]Absolute!I9852="","-",[1]Absolute!I9852)</f>
        <v>-</v>
      </c>
      <c r="I13" s="81" t="str">
        <f>IF([1]Absolute!J9852="","-",[1]Absolute!J9852)</f>
        <v>-</v>
      </c>
      <c r="J13" s="33">
        <f>[1]Absolute!K9852</f>
        <v>5.15</v>
      </c>
      <c r="K13" s="32">
        <f>[1]Absolute!L9852</f>
        <v>4.5</v>
      </c>
      <c r="L13" s="30" t="str">
        <f t="shared" si="0"/>
        <v>→</v>
      </c>
    </row>
    <row r="14" spans="1:12">
      <c r="A14" s="29" t="s">
        <v>16</v>
      </c>
      <c r="B14" s="29" t="str">
        <f>IF([1]Absolute!G9853="","-",[1]Absolute!G9853)</f>
        <v>-</v>
      </c>
      <c r="C14" s="29" t="s">
        <v>13</v>
      </c>
      <c r="D14" s="82" t="s">
        <v>12</v>
      </c>
      <c r="E14" s="83" t="s">
        <v>39</v>
      </c>
      <c r="F14" s="83" t="s">
        <v>40</v>
      </c>
      <c r="G14" s="29" t="s">
        <v>12</v>
      </c>
      <c r="H14" s="81" t="str">
        <f>IF([1]Absolute!I9853="","-",[1]Absolute!I9853)</f>
        <v>-</v>
      </c>
      <c r="I14" s="81" t="str">
        <f>IF([1]Absolute!J9853="","-",[1]Absolute!J9853)</f>
        <v>-</v>
      </c>
      <c r="J14" s="33">
        <f>[1]Absolute!K9853</f>
        <v>5</v>
      </c>
      <c r="K14" s="32">
        <f>[1]Absolute!L9853</f>
        <v>4.5</v>
      </c>
      <c r="L14" s="30" t="str">
        <f t="shared" si="0"/>
        <v>→</v>
      </c>
    </row>
    <row r="15" spans="1:12">
      <c r="A15" s="29" t="s">
        <v>16</v>
      </c>
      <c r="B15" s="29" t="str">
        <f>IF([1]Absolute!G9854="","-",[1]Absolute!G9854)</f>
        <v>-</v>
      </c>
      <c r="C15" s="29" t="s">
        <v>13</v>
      </c>
      <c r="D15" s="82" t="s">
        <v>12</v>
      </c>
      <c r="E15" s="12">
        <v>43297</v>
      </c>
      <c r="F15" s="12">
        <v>43298</v>
      </c>
      <c r="G15" s="29" t="s">
        <v>12</v>
      </c>
      <c r="H15" s="81" t="str">
        <f>IF([1]Absolute!I9854="","-",[1]Absolute!I9854)</f>
        <v>-</v>
      </c>
      <c r="I15" s="81" t="str">
        <f>IF([1]Absolute!J9854="","-",[1]Absolute!J9854)</f>
        <v>-</v>
      </c>
      <c r="J15" s="33">
        <f>[1]Absolute!K9854</f>
        <v>4.95</v>
      </c>
      <c r="K15" s="32">
        <f>[1]Absolute!L9854</f>
        <v>4.5</v>
      </c>
      <c r="L15" s="30" t="str">
        <f t="shared" si="0"/>
        <v>→</v>
      </c>
    </row>
    <row r="16" spans="1:12">
      <c r="A16" s="29" t="s">
        <v>16</v>
      </c>
      <c r="B16" s="29" t="str">
        <f>IF([1]Absolute!G9855="","-",[1]Absolute!G9855)</f>
        <v>-</v>
      </c>
      <c r="C16" s="29" t="s">
        <v>13</v>
      </c>
      <c r="D16" s="82" t="s">
        <v>12</v>
      </c>
      <c r="E16" s="83" t="s">
        <v>88</v>
      </c>
      <c r="F16" s="83" t="s">
        <v>33</v>
      </c>
      <c r="G16" s="29" t="s">
        <v>12</v>
      </c>
      <c r="H16" s="81" t="str">
        <f>IF([1]Absolute!I9855="","-",[1]Absolute!I9855)</f>
        <v>-</v>
      </c>
      <c r="I16" s="81" t="str">
        <f>IF([1]Absolute!J9855="","-",[1]Absolute!J9855)</f>
        <v>-</v>
      </c>
      <c r="J16" s="33">
        <f>[1]Absolute!K9855</f>
        <v>5</v>
      </c>
      <c r="K16" s="32">
        <f>[1]Absolute!L9855</f>
        <v>4.7</v>
      </c>
      <c r="L16" s="30" t="str">
        <f t="shared" si="0"/>
        <v>↑</v>
      </c>
    </row>
    <row r="17" spans="1:12">
      <c r="A17" s="29" t="s">
        <v>16</v>
      </c>
      <c r="B17" s="29" t="str">
        <f>IF([1]Absolute!G9856="","-",[1]Absolute!G9856)</f>
        <v>-</v>
      </c>
      <c r="C17" s="29" t="s">
        <v>13</v>
      </c>
      <c r="D17" s="82" t="s">
        <v>12</v>
      </c>
      <c r="E17" s="83" t="s">
        <v>43</v>
      </c>
      <c r="F17" s="83" t="s">
        <v>44</v>
      </c>
      <c r="G17" s="29" t="s">
        <v>12</v>
      </c>
      <c r="H17" s="81" t="str">
        <f>IF([1]Absolute!I9856="","-",[1]Absolute!I9856)</f>
        <v>-</v>
      </c>
      <c r="I17" s="81" t="str">
        <f>IF([1]Absolute!J9856="","-",[1]Absolute!J9856)</f>
        <v>-</v>
      </c>
      <c r="J17" s="33">
        <f>[1]Absolute!K9856</f>
        <v>4.9000000000000004</v>
      </c>
      <c r="K17" s="32">
        <f>[1]Absolute!L9856</f>
        <v>4.7</v>
      </c>
      <c r="L17" s="30" t="str">
        <f t="shared" si="0"/>
        <v>→</v>
      </c>
    </row>
    <row r="18" spans="1:12">
      <c r="A18" s="29"/>
      <c r="B18" s="29"/>
      <c r="C18" s="29"/>
      <c r="D18" s="34"/>
      <c r="E18" s="29"/>
      <c r="F18" s="29"/>
      <c r="G18" s="29"/>
      <c r="H18" s="81"/>
      <c r="I18" s="81"/>
      <c r="J18" s="33"/>
      <c r="K18" s="32"/>
      <c r="L18" s="30"/>
    </row>
    <row r="19" spans="1:12">
      <c r="C19" s="26"/>
      <c r="D19" s="52"/>
      <c r="E19" s="26"/>
      <c r="F19" s="26"/>
      <c r="G19" s="26"/>
      <c r="H19" s="49"/>
      <c r="I19" s="49"/>
      <c r="J19" s="53"/>
      <c r="K19" s="38"/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indexed="16"/>
  </sheetPr>
  <dimension ref="A1:I19"/>
  <sheetViews>
    <sheetView topLeftCell="A118" workbookViewId="0">
      <selection activeCell="A20" sqref="A20:XFD57"/>
    </sheetView>
  </sheetViews>
  <sheetFormatPr defaultRowHeight="12.75"/>
  <cols>
    <col min="1" max="1" width="15.7109375" customWidth="1"/>
    <col min="2" max="2" width="25.5703125" bestFit="1" customWidth="1"/>
    <col min="4" max="4" width="10.140625" bestFit="1" customWidth="1"/>
    <col min="5" max="5" width="15.7109375" bestFit="1" customWidth="1"/>
    <col min="6" max="6" width="15.7109375" customWidth="1"/>
    <col min="7" max="7" width="22" customWidth="1"/>
    <col min="8" max="8" width="23.5703125" bestFit="1" customWidth="1"/>
    <col min="9" max="9" width="20.85546875" bestFit="1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97</v>
      </c>
      <c r="B3" s="24"/>
      <c r="C3" s="25"/>
      <c r="D3" s="25"/>
      <c r="E3" s="25"/>
      <c r="F3" s="25"/>
      <c r="G3" s="25"/>
      <c r="H3" s="24"/>
      <c r="I3" s="25"/>
    </row>
    <row r="4" spans="1:9">
      <c r="A4" s="29" t="str">
        <f>Netia!A4</f>
        <v>Jakub Viscardi</v>
      </c>
      <c r="B4" s="29" t="s">
        <v>52</v>
      </c>
      <c r="C4" s="27" t="s">
        <v>13</v>
      </c>
      <c r="D4" s="34" t="s">
        <v>12</v>
      </c>
      <c r="E4" s="29" t="s">
        <v>17</v>
      </c>
      <c r="F4" s="34" t="s">
        <v>18</v>
      </c>
      <c r="G4" s="29" t="s">
        <v>39</v>
      </c>
      <c r="H4" s="33">
        <f>Netia!J4</f>
        <v>3.87</v>
      </c>
      <c r="I4" s="81" t="str">
        <f>IF([1]Relative!J9838="","-",[1]Relative!J9838)</f>
        <v>-</v>
      </c>
    </row>
    <row r="5" spans="1:9">
      <c r="A5" s="29" t="str">
        <f>Netia!A5</f>
        <v>Jakub Viscardi</v>
      </c>
      <c r="B5" s="29" t="str">
        <f>IF([1]Relative!H9839="","-",[1]Relative!H9839)</f>
        <v>-</v>
      </c>
      <c r="C5" s="27" t="s">
        <v>13</v>
      </c>
      <c r="D5" s="34" t="s">
        <v>12</v>
      </c>
      <c r="E5" s="82" t="s">
        <v>19</v>
      </c>
      <c r="F5" s="84" t="s">
        <v>20</v>
      </c>
      <c r="G5" s="29" t="s">
        <v>12</v>
      </c>
      <c r="H5" s="33">
        <f>Netia!J5</f>
        <v>3.92</v>
      </c>
      <c r="I5" s="81" t="str">
        <f>IF([1]Relative!J9839="","-",[1]Relative!J9839)</f>
        <v>-</v>
      </c>
    </row>
    <row r="6" spans="1:9">
      <c r="A6" s="29" t="str">
        <f>Netia!A6</f>
        <v>Jakub Viscardi</v>
      </c>
      <c r="B6" s="29" t="str">
        <f>IF([1]Relative!H9840="","-",[1]Relative!H9840)</f>
        <v>-</v>
      </c>
      <c r="C6" s="27" t="s">
        <v>13</v>
      </c>
      <c r="D6" s="34" t="s">
        <v>12</v>
      </c>
      <c r="E6" s="82" t="s">
        <v>98</v>
      </c>
      <c r="F6" s="84" t="s">
        <v>99</v>
      </c>
      <c r="G6" s="29" t="s">
        <v>12</v>
      </c>
      <c r="H6" s="33">
        <f>Netia!J6</f>
        <v>3.96</v>
      </c>
      <c r="I6" s="81" t="str">
        <f>IF([1]Relative!J9840="","-",[1]Relative!J9840)</f>
        <v>-</v>
      </c>
    </row>
    <row r="7" spans="1:9">
      <c r="A7" s="29" t="str">
        <f>Netia!A7</f>
        <v>Jakub Viscardi</v>
      </c>
      <c r="B7" s="29" t="str">
        <f>IF([1]Relative!H9841="","-",[1]Relative!H9841)</f>
        <v>-</v>
      </c>
      <c r="C7" s="27" t="s">
        <v>13</v>
      </c>
      <c r="D7" s="34" t="s">
        <v>12</v>
      </c>
      <c r="E7" s="82" t="s">
        <v>23</v>
      </c>
      <c r="F7" s="84" t="s">
        <v>24</v>
      </c>
      <c r="G7" s="29" t="s">
        <v>12</v>
      </c>
      <c r="H7" s="33">
        <f>Netia!J7</f>
        <v>4.1500000000000004</v>
      </c>
      <c r="I7" s="81" t="str">
        <f>IF([1]Relative!J9841="","-",[1]Relative!J9841)</f>
        <v>-</v>
      </c>
    </row>
    <row r="8" spans="1:9">
      <c r="A8" s="29" t="str">
        <f>Netia!A8</f>
        <v>Jakub Viscardi</v>
      </c>
      <c r="B8" s="29" t="str">
        <f>IF([1]Relative!H9842="","-",[1]Relative!H9842)</f>
        <v>-</v>
      </c>
      <c r="C8" s="27" t="s">
        <v>13</v>
      </c>
      <c r="D8" s="34" t="s">
        <v>12</v>
      </c>
      <c r="E8" s="82" t="s">
        <v>25</v>
      </c>
      <c r="F8" s="84" t="s">
        <v>26</v>
      </c>
      <c r="G8" s="29" t="s">
        <v>12</v>
      </c>
      <c r="H8" s="33">
        <f>Netia!J8</f>
        <v>5.25</v>
      </c>
      <c r="I8" s="81" t="str">
        <f>IF([1]Relative!J9842="","-",[1]Relative!J9842)</f>
        <v>-</v>
      </c>
    </row>
    <row r="9" spans="1:9">
      <c r="A9" s="29" t="str">
        <f>Netia!A9</f>
        <v>Jakub Viscardi</v>
      </c>
      <c r="B9" s="29" t="str">
        <f>IF([1]Relative!H9843="","-",[1]Relative!H9843)</f>
        <v>-</v>
      </c>
      <c r="C9" s="27" t="s">
        <v>13</v>
      </c>
      <c r="D9" s="34" t="s">
        <v>12</v>
      </c>
      <c r="E9" s="83" t="s">
        <v>27</v>
      </c>
      <c r="F9" s="83" t="s">
        <v>28</v>
      </c>
      <c r="G9" s="29" t="s">
        <v>12</v>
      </c>
      <c r="H9" s="33">
        <f>Netia!J9</f>
        <v>5.27</v>
      </c>
      <c r="I9" s="81" t="str">
        <f>IF([1]Relative!J9843="","-",[1]Relative!J9843)</f>
        <v>-</v>
      </c>
    </row>
    <row r="10" spans="1:9">
      <c r="A10" s="29" t="str">
        <f>Netia!A10</f>
        <v>Jakub Viscardi</v>
      </c>
      <c r="B10" s="29" t="str">
        <f>IF([1]Relative!H9844="","-",[1]Relative!H9844)</f>
        <v>-</v>
      </c>
      <c r="C10" s="27" t="s">
        <v>13</v>
      </c>
      <c r="D10" s="34" t="s">
        <v>12</v>
      </c>
      <c r="E10" s="83" t="s">
        <v>100</v>
      </c>
      <c r="F10" s="83" t="s">
        <v>101</v>
      </c>
      <c r="G10" s="29" t="s">
        <v>12</v>
      </c>
      <c r="H10" s="33">
        <f>Netia!J10</f>
        <v>5.36</v>
      </c>
      <c r="I10" s="81" t="str">
        <f>IF([1]Relative!J9844="","-",[1]Relative!J9844)</f>
        <v>-</v>
      </c>
    </row>
    <row r="11" spans="1:9">
      <c r="A11" s="29" t="str">
        <f>Netia!A11</f>
        <v>Jakub Viscardi</v>
      </c>
      <c r="B11" s="29" t="str">
        <f>IF([1]Relative!H9845="","-",[1]Relative!H9845)</f>
        <v>-</v>
      </c>
      <c r="C11" s="27" t="s">
        <v>13</v>
      </c>
      <c r="D11" s="34" t="s">
        <v>12</v>
      </c>
      <c r="E11" s="83" t="s">
        <v>29</v>
      </c>
      <c r="F11" s="83" t="s">
        <v>30</v>
      </c>
      <c r="G11" s="29" t="s">
        <v>12</v>
      </c>
      <c r="H11" s="33">
        <f>Netia!J11</f>
        <v>5.23</v>
      </c>
      <c r="I11" s="81" t="str">
        <f>IF([1]Relative!J9845="","-",[1]Relative!J9845)</f>
        <v>-</v>
      </c>
    </row>
    <row r="12" spans="1:9">
      <c r="A12" s="29" t="str">
        <f>Netia!A12</f>
        <v>Jakub Viscardi</v>
      </c>
      <c r="B12" s="29" t="str">
        <f>IF([1]Relative!H9846="","-",[1]Relative!H9846)</f>
        <v>-</v>
      </c>
      <c r="C12" s="27" t="s">
        <v>13</v>
      </c>
      <c r="D12" s="34" t="s">
        <v>12</v>
      </c>
      <c r="E12" s="83" t="s">
        <v>51</v>
      </c>
      <c r="F12" s="83" t="s">
        <v>34</v>
      </c>
      <c r="G12" s="29" t="s">
        <v>12</v>
      </c>
      <c r="H12" s="33">
        <f>Netia!J12</f>
        <v>5.42</v>
      </c>
      <c r="I12" s="81" t="str">
        <f>IF([1]Relative!J9846="","-",[1]Relative!J9846)</f>
        <v>-</v>
      </c>
    </row>
    <row r="13" spans="1:9">
      <c r="A13" s="29" t="str">
        <f>Netia!A13</f>
        <v>Jakub Viscardi</v>
      </c>
      <c r="B13" s="29" t="str">
        <f>IF([1]Relative!H9847="","-",[1]Relative!H9847)</f>
        <v>-</v>
      </c>
      <c r="C13" s="27" t="s">
        <v>13</v>
      </c>
      <c r="D13" s="34" t="s">
        <v>12</v>
      </c>
      <c r="E13" s="83" t="s">
        <v>35</v>
      </c>
      <c r="F13" s="83" t="s">
        <v>36</v>
      </c>
      <c r="G13" s="29" t="s">
        <v>12</v>
      </c>
      <c r="H13" s="33">
        <f>Netia!J13</f>
        <v>5.15</v>
      </c>
      <c r="I13" s="81" t="str">
        <f>IF([1]Relative!J9847="","-",[1]Relative!J9847)</f>
        <v>-</v>
      </c>
    </row>
    <row r="14" spans="1:9">
      <c r="A14" s="29" t="str">
        <f>Netia!A14</f>
        <v>Jakub Viscardi</v>
      </c>
      <c r="B14" s="29" t="str">
        <f>IF([1]Relative!H9848="","-",[1]Relative!H9848)</f>
        <v>Neutral</v>
      </c>
      <c r="C14" s="27" t="s">
        <v>13</v>
      </c>
      <c r="D14" s="83" t="s">
        <v>39</v>
      </c>
      <c r="E14" s="85" t="s">
        <v>12</v>
      </c>
      <c r="F14" s="83" t="s">
        <v>40</v>
      </c>
      <c r="G14" s="29" t="s">
        <v>81</v>
      </c>
      <c r="H14" s="33">
        <f>Netia!J14</f>
        <v>5</v>
      </c>
      <c r="I14" s="81">
        <f>IF([1]Relative!J9848="","-",[1]Relative!J9848)</f>
        <v>-4.657602545879691E-2</v>
      </c>
    </row>
    <row r="15" spans="1:9">
      <c r="A15" s="29" t="str">
        <f>Netia!A15</f>
        <v>Jakub Viscardi</v>
      </c>
      <c r="B15" s="29" t="str">
        <f>IF([1]Relative!H9849="","-",[1]Relative!H9849)</f>
        <v>-</v>
      </c>
      <c r="C15" s="27" t="s">
        <v>13</v>
      </c>
      <c r="D15" s="34" t="s">
        <v>12</v>
      </c>
      <c r="E15" s="12">
        <v>43297</v>
      </c>
      <c r="F15" s="12">
        <v>43298</v>
      </c>
      <c r="G15" s="29" t="s">
        <v>12</v>
      </c>
      <c r="H15" s="33">
        <f>Netia!J15</f>
        <v>4.95</v>
      </c>
      <c r="I15" s="81" t="str">
        <f>IF([1]Relative!J9849="","-",[1]Relative!J9849)</f>
        <v>-</v>
      </c>
    </row>
    <row r="16" spans="1:9">
      <c r="A16" s="29" t="str">
        <f>Netia!A16</f>
        <v>Jakub Viscardi</v>
      </c>
      <c r="B16" s="29" t="str">
        <f>IF([1]Relative!H9850="","-",[1]Relative!H9850)</f>
        <v>-</v>
      </c>
      <c r="C16" s="27" t="s">
        <v>13</v>
      </c>
      <c r="D16" s="34" t="s">
        <v>12</v>
      </c>
      <c r="E16" s="83" t="s">
        <v>88</v>
      </c>
      <c r="F16" s="83" t="s">
        <v>33</v>
      </c>
      <c r="G16" s="29" t="s">
        <v>12</v>
      </c>
      <c r="H16" s="33">
        <f>Netia!J16</f>
        <v>5</v>
      </c>
      <c r="I16" s="81" t="str">
        <f>IF([1]Relative!J9850="","-",[1]Relative!J9850)</f>
        <v>-</v>
      </c>
    </row>
    <row r="17" spans="1:9">
      <c r="A17" s="29" t="str">
        <f>Netia!A17</f>
        <v>Jakub Viscardi</v>
      </c>
      <c r="B17" s="29" t="str">
        <f>IF([1]Relative!H9851="","-",[1]Relative!H9851)</f>
        <v>-</v>
      </c>
      <c r="C17" s="27" t="s">
        <v>13</v>
      </c>
      <c r="D17" s="34" t="s">
        <v>12</v>
      </c>
      <c r="E17" s="83" t="s">
        <v>43</v>
      </c>
      <c r="F17" s="83" t="s">
        <v>44</v>
      </c>
      <c r="G17" s="29" t="s">
        <v>12</v>
      </c>
      <c r="H17" s="33">
        <f>Netia!J17</f>
        <v>4.9000000000000004</v>
      </c>
      <c r="I17" s="81" t="str">
        <f>IF([1]Relative!J9851="","-",[1]Relative!J9851)</f>
        <v>-</v>
      </c>
    </row>
    <row r="18" spans="1:9">
      <c r="C18" s="26"/>
      <c r="D18" s="52"/>
      <c r="E18" s="84"/>
      <c r="F18" s="84"/>
      <c r="G18" s="26"/>
      <c r="H18" s="53"/>
      <c r="I18" s="49"/>
    </row>
    <row r="19" spans="1:9">
      <c r="B19" s="39" t="s">
        <v>45</v>
      </c>
      <c r="C19" s="26"/>
      <c r="D19" s="26"/>
      <c r="E19" s="26"/>
      <c r="F19" s="26"/>
      <c r="H19" s="53"/>
      <c r="I19" s="49"/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800000"/>
  </sheetPr>
  <dimension ref="A1:L20"/>
  <sheetViews>
    <sheetView topLeftCell="A147" zoomScaleNormal="100" workbookViewId="0">
      <selection activeCell="A21" sqref="A21:XFD57"/>
    </sheetView>
  </sheetViews>
  <sheetFormatPr defaultRowHeight="12.75"/>
  <cols>
    <col min="1" max="1" width="15.7109375" customWidth="1"/>
    <col min="2" max="2" width="17.42578125" customWidth="1"/>
    <col min="3" max="3" width="5.140625" customWidth="1"/>
    <col min="4" max="4" width="11.42578125" customWidth="1"/>
    <col min="5" max="5" width="15.7109375" bestFit="1" customWidth="1"/>
    <col min="6" max="6" width="15.7109375" customWidth="1"/>
    <col min="7" max="7" width="21.85546875" customWidth="1"/>
    <col min="8" max="8" width="19.5703125" customWidth="1"/>
    <col min="9" max="9" width="22.140625" customWidth="1"/>
    <col min="10" max="10" width="23.7109375" customWidth="1"/>
    <col min="11" max="11" width="16.28515625" customWidth="1"/>
    <col min="12" max="12" width="6.85546875" customWidth="1"/>
  </cols>
  <sheetData>
    <row r="1" spans="1:12">
      <c r="A1" s="20" t="s">
        <v>0</v>
      </c>
      <c r="B1" s="20"/>
      <c r="D1" s="21"/>
      <c r="E1" s="21"/>
      <c r="F1" s="21"/>
      <c r="G1" s="21"/>
      <c r="H1" s="21"/>
      <c r="I1" s="21"/>
      <c r="L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103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25"/>
    </row>
    <row r="4" spans="1:12">
      <c r="A4" s="29" t="s">
        <v>16</v>
      </c>
      <c r="B4" s="29" t="s">
        <v>102</v>
      </c>
      <c r="C4" s="29" t="s">
        <v>13</v>
      </c>
      <c r="D4" s="27" t="s">
        <v>12</v>
      </c>
      <c r="E4" s="27" t="s">
        <v>17</v>
      </c>
      <c r="F4" s="27" t="s">
        <v>18</v>
      </c>
      <c r="G4" s="27" t="s">
        <v>25</v>
      </c>
      <c r="H4" s="80" t="str">
        <f>IF([1]Absolute!I10021="","-",IF($B16="","-",[1]Absolute!I10021))</f>
        <v>-</v>
      </c>
      <c r="I4" s="80" t="str">
        <f>IF([1]Absolute!J10021="","-",IF($B16="","-",[1]Absolute!J10021))</f>
        <v>-</v>
      </c>
      <c r="J4" s="33">
        <f>[1]Absolute!K10021</f>
        <v>6.1</v>
      </c>
      <c r="K4" s="32">
        <f>[1]Absolute!L10021</f>
        <v>4.4000000000000004</v>
      </c>
      <c r="L4" s="75" t="s">
        <v>13</v>
      </c>
    </row>
    <row r="5" spans="1:12">
      <c r="A5" s="29" t="s">
        <v>16</v>
      </c>
      <c r="B5" s="29" t="str">
        <f>IF([1]Absolute!G10022="","-",[1]Absolute!G10022)</f>
        <v>-</v>
      </c>
      <c r="C5" s="29" t="s">
        <v>13</v>
      </c>
      <c r="D5" s="27" t="s">
        <v>12</v>
      </c>
      <c r="E5" s="27" t="s">
        <v>104</v>
      </c>
      <c r="F5" s="27" t="s">
        <v>105</v>
      </c>
      <c r="G5" s="27" t="s">
        <v>12</v>
      </c>
      <c r="H5" s="80" t="str">
        <f>IF([1]Absolute!I10022="","-",IF($B19="","-",[1]Absolute!I10022))</f>
        <v>-</v>
      </c>
      <c r="I5" s="80" t="str">
        <f>IF([1]Absolute!J10022="","-",IF($B19="","-",[1]Absolute!J10022))</f>
        <v>-</v>
      </c>
      <c r="J5" s="33">
        <f>[1]Absolute!K10022</f>
        <v>5.09</v>
      </c>
      <c r="K5" s="32">
        <f>[1]Absolute!L10022</f>
        <v>4.8</v>
      </c>
      <c r="L5" s="75" t="str">
        <f t="shared" ref="L5:L18" si="0">IF(K5&gt;K4,"↑",IF(K5=K4,"→","↓"))</f>
        <v>↑</v>
      </c>
    </row>
    <row r="6" spans="1:12">
      <c r="A6" s="29" t="s">
        <v>16</v>
      </c>
      <c r="B6" s="29" t="str">
        <f>IF([1]Absolute!G10023="","-",[1]Absolute!G10023)</f>
        <v>-</v>
      </c>
      <c r="C6" s="29" t="s">
        <v>13</v>
      </c>
      <c r="D6" s="27" t="s">
        <v>12</v>
      </c>
      <c r="E6" s="86" t="s">
        <v>19</v>
      </c>
      <c r="F6" s="86" t="s">
        <v>20</v>
      </c>
      <c r="G6" s="27" t="s">
        <v>12</v>
      </c>
      <c r="H6" s="80" t="str">
        <f>IF([1]Absolute!I10023="","-",IF($B20="","-",[1]Absolute!I10023))</f>
        <v>-</v>
      </c>
      <c r="I6" s="80" t="str">
        <f>IF([1]Absolute!J10023="","-",IF($B20="","-",[1]Absolute!J10023))</f>
        <v>-</v>
      </c>
      <c r="J6" s="33">
        <f>[1]Absolute!K10023</f>
        <v>5.0999999999999996</v>
      </c>
      <c r="K6" s="32">
        <f>[1]Absolute!L10023</f>
        <v>4.8</v>
      </c>
      <c r="L6" s="75" t="str">
        <f t="shared" si="0"/>
        <v>→</v>
      </c>
    </row>
    <row r="7" spans="1:12">
      <c r="A7" s="29" t="s">
        <v>16</v>
      </c>
      <c r="B7" s="29" t="str">
        <f>IF([1]Absolute!G10024="","-",[1]Absolute!G10024)</f>
        <v>-</v>
      </c>
      <c r="C7" s="29" t="s">
        <v>13</v>
      </c>
      <c r="D7" s="27" t="s">
        <v>12</v>
      </c>
      <c r="E7" s="86" t="s">
        <v>23</v>
      </c>
      <c r="F7" s="86" t="s">
        <v>24</v>
      </c>
      <c r="G7" s="27" t="s">
        <v>12</v>
      </c>
      <c r="H7" s="80" t="str">
        <f>IF([1]Absolute!I10024="","-",IF(#REF!="","-",[1]Absolute!I10024))</f>
        <v>-</v>
      </c>
      <c r="I7" s="80" t="str">
        <f>IF([1]Absolute!J10024="","-",IF(#REF!="","-",[1]Absolute!J10024))</f>
        <v>-</v>
      </c>
      <c r="J7" s="33">
        <f>[1]Absolute!K10024</f>
        <v>5.45</v>
      </c>
      <c r="K7" s="32">
        <f>[1]Absolute!L10024</f>
        <v>4.8</v>
      </c>
      <c r="L7" s="75" t="str">
        <f t="shared" si="0"/>
        <v>→</v>
      </c>
    </row>
    <row r="8" spans="1:12">
      <c r="A8" s="29" t="s">
        <v>16</v>
      </c>
      <c r="B8" s="29" t="str">
        <f>IF([1]Absolute!G10025="","-",[1]Absolute!G10025)</f>
        <v>Hold</v>
      </c>
      <c r="C8" s="29" t="s">
        <v>15</v>
      </c>
      <c r="D8" s="27" t="s">
        <v>25</v>
      </c>
      <c r="E8" s="86" t="s">
        <v>12</v>
      </c>
      <c r="F8" s="86" t="s">
        <v>26</v>
      </c>
      <c r="G8" s="27" t="s">
        <v>62</v>
      </c>
      <c r="H8" s="80" t="e">
        <f>IF([1]Absolute!I10025="","-",IF(#REF!="","-",[1]Absolute!I10025))</f>
        <v>#REF!</v>
      </c>
      <c r="I8" s="80" t="e">
        <f>IF([1]Absolute!J10025="","-",IF(#REF!="","-",[1]Absolute!J10025))</f>
        <v>#REF!</v>
      </c>
      <c r="J8" s="33">
        <f>[1]Absolute!K10025</f>
        <v>5.45</v>
      </c>
      <c r="K8" s="32">
        <f>[1]Absolute!L10025</f>
        <v>5.5</v>
      </c>
      <c r="L8" s="75" t="str">
        <f t="shared" si="0"/>
        <v>↑</v>
      </c>
    </row>
    <row r="9" spans="1:12">
      <c r="A9" s="29" t="s">
        <v>16</v>
      </c>
      <c r="B9" s="29" t="str">
        <f>IF([1]Absolute!G10026="","-",[1]Absolute!G10026)</f>
        <v>-</v>
      </c>
      <c r="C9" s="29" t="s">
        <v>15</v>
      </c>
      <c r="D9" s="27" t="s">
        <v>12</v>
      </c>
      <c r="E9" s="87" t="s">
        <v>27</v>
      </c>
      <c r="F9" s="87" t="s">
        <v>28</v>
      </c>
      <c r="G9" s="27" t="s">
        <v>12</v>
      </c>
      <c r="H9" s="80" t="str">
        <f>IF([1]Absolute!I10026="","-",IF(#REF!="","-",[1]Absolute!I10026))</f>
        <v>-</v>
      </c>
      <c r="I9" s="80" t="str">
        <f>IF([1]Absolute!J10026="","-",IF(#REF!="","-",[1]Absolute!J10026))</f>
        <v>-</v>
      </c>
      <c r="J9" s="33">
        <f>[1]Absolute!K10026</f>
        <v>6.02</v>
      </c>
      <c r="K9" s="32">
        <f>[1]Absolute!L10026</f>
        <v>5.5</v>
      </c>
      <c r="L9" s="75" t="str">
        <f t="shared" si="0"/>
        <v>→</v>
      </c>
    </row>
    <row r="10" spans="1:12">
      <c r="A10" s="29" t="s">
        <v>16</v>
      </c>
      <c r="B10" s="29" t="str">
        <f>IF([1]Absolute!G10027="","-",[1]Absolute!G10027)</f>
        <v>-</v>
      </c>
      <c r="C10" s="29" t="s">
        <v>13</v>
      </c>
      <c r="D10" s="27" t="s">
        <v>12</v>
      </c>
      <c r="E10" s="87" t="s">
        <v>100</v>
      </c>
      <c r="F10" s="87" t="s">
        <v>101</v>
      </c>
      <c r="G10" s="27" t="s">
        <v>12</v>
      </c>
      <c r="H10" s="80" t="str">
        <f>IF([1]Absolute!I10027="","-",IF(#REF!="","-",[1]Absolute!I10027))</f>
        <v>-</v>
      </c>
      <c r="I10" s="80" t="str">
        <f>IF([1]Absolute!J10027="","-",IF(#REF!="","-",[1]Absolute!J10027))</f>
        <v>-</v>
      </c>
      <c r="J10" s="33">
        <f>[1]Absolute!K10027</f>
        <v>6.31</v>
      </c>
      <c r="K10" s="32">
        <f>[1]Absolute!L10027</f>
        <v>5.5</v>
      </c>
      <c r="L10" s="75" t="str">
        <f t="shared" si="0"/>
        <v>→</v>
      </c>
    </row>
    <row r="11" spans="1:12">
      <c r="A11" s="29" t="s">
        <v>16</v>
      </c>
      <c r="B11" s="29" t="str">
        <f>IF([1]Absolute!G10028="","-",[1]Absolute!G10028)</f>
        <v>-</v>
      </c>
      <c r="C11" s="29" t="s">
        <v>13</v>
      </c>
      <c r="D11" s="27" t="s">
        <v>12</v>
      </c>
      <c r="E11" s="87" t="s">
        <v>29</v>
      </c>
      <c r="F11" s="87" t="s">
        <v>30</v>
      </c>
      <c r="G11" s="27" t="s">
        <v>12</v>
      </c>
      <c r="H11" s="80" t="str">
        <f>IF([1]Absolute!I10028="","-",IF(#REF!="","-",[1]Absolute!I10028))</f>
        <v>-</v>
      </c>
      <c r="I11" s="80" t="str">
        <f>IF([1]Absolute!J10028="","-",IF(#REF!="","-",[1]Absolute!J10028))</f>
        <v>-</v>
      </c>
      <c r="J11" s="33">
        <f>[1]Absolute!K10028</f>
        <v>5.75</v>
      </c>
      <c r="K11" s="32">
        <f>[1]Absolute!L10028</f>
        <v>5.5</v>
      </c>
      <c r="L11" s="75" t="str">
        <f t="shared" si="0"/>
        <v>→</v>
      </c>
    </row>
    <row r="12" spans="1:12">
      <c r="A12" s="29" t="s">
        <v>16</v>
      </c>
      <c r="B12" s="29" t="str">
        <f>IF([1]Absolute!G10029="","-",[1]Absolute!G10029)</f>
        <v>-</v>
      </c>
      <c r="C12" s="29" t="s">
        <v>13</v>
      </c>
      <c r="D12" s="27" t="s">
        <v>12</v>
      </c>
      <c r="E12" s="87" t="s">
        <v>51</v>
      </c>
      <c r="F12" s="87" t="s">
        <v>34</v>
      </c>
      <c r="G12" s="27" t="s">
        <v>12</v>
      </c>
      <c r="H12" s="80" t="str">
        <f>IF([1]Absolute!I10029="","-",IF(#REF!="","-",[1]Absolute!I10029))</f>
        <v>-</v>
      </c>
      <c r="I12" s="80" t="str">
        <f>IF([1]Absolute!J10029="","-",IF(#REF!="","-",[1]Absolute!J10029))</f>
        <v>-</v>
      </c>
      <c r="J12" s="33">
        <f>[1]Absolute!K10029</f>
        <v>6</v>
      </c>
      <c r="K12" s="32">
        <f>[1]Absolute!L10029</f>
        <v>5.5</v>
      </c>
      <c r="L12" s="75" t="str">
        <f t="shared" si="0"/>
        <v>→</v>
      </c>
    </row>
    <row r="13" spans="1:12">
      <c r="A13" s="29" t="s">
        <v>16</v>
      </c>
      <c r="B13" s="29" t="str">
        <f>IF([1]Absolute!G10030="","-",[1]Absolute!G10030)</f>
        <v>-</v>
      </c>
      <c r="C13" s="29" t="s">
        <v>13</v>
      </c>
      <c r="D13" s="27" t="s">
        <v>12</v>
      </c>
      <c r="E13" s="87" t="s">
        <v>35</v>
      </c>
      <c r="F13" s="87" t="s">
        <v>36</v>
      </c>
      <c r="G13" s="27" t="s">
        <v>12</v>
      </c>
      <c r="H13" s="80" t="str">
        <f>IF([1]Absolute!I10030="","-",IF(#REF!="","-",[1]Absolute!I10030))</f>
        <v>-</v>
      </c>
      <c r="I13" s="80" t="str">
        <f>IF([1]Absolute!J10030="","-",IF(#REF!="","-",[1]Absolute!J10030))</f>
        <v>-</v>
      </c>
      <c r="J13" s="33">
        <f>[1]Absolute!K10030</f>
        <v>5.75</v>
      </c>
      <c r="K13" s="32">
        <f>[1]Absolute!L10030</f>
        <v>5.5</v>
      </c>
      <c r="L13" s="75" t="str">
        <f t="shared" si="0"/>
        <v>→</v>
      </c>
    </row>
    <row r="14" spans="1:12">
      <c r="A14" s="29" t="s">
        <v>16</v>
      </c>
      <c r="B14" s="29" t="str">
        <f>IF([1]Absolute!G10031="","-",[1]Absolute!G10031)</f>
        <v>-</v>
      </c>
      <c r="C14" s="29" t="s">
        <v>13</v>
      </c>
      <c r="D14" s="27" t="s">
        <v>12</v>
      </c>
      <c r="E14" s="87" t="s">
        <v>39</v>
      </c>
      <c r="F14" s="87" t="s">
        <v>40</v>
      </c>
      <c r="G14" s="27" t="s">
        <v>12</v>
      </c>
      <c r="H14" s="80" t="str">
        <f>IF([1]Absolute!I10031="","-",IF(#REF!="","-",[1]Absolute!I10031))</f>
        <v>-</v>
      </c>
      <c r="I14" s="80" t="str">
        <f>IF([1]Absolute!J10031="","-",IF(#REF!="","-",[1]Absolute!J10031))</f>
        <v>-</v>
      </c>
      <c r="J14" s="33">
        <f>[1]Absolute!K10031</f>
        <v>5</v>
      </c>
      <c r="K14" s="32">
        <f>[1]Absolute!L10031</f>
        <v>5.5</v>
      </c>
      <c r="L14" s="75" t="str">
        <f t="shared" si="0"/>
        <v>→</v>
      </c>
    </row>
    <row r="15" spans="1:12">
      <c r="A15" s="29" t="s">
        <v>16</v>
      </c>
      <c r="B15" s="29" t="str">
        <f>IF([1]Absolute!G10032="","-",[1]Absolute!G10032)</f>
        <v>-</v>
      </c>
      <c r="C15" s="29" t="s">
        <v>13</v>
      </c>
      <c r="D15" t="s">
        <v>12</v>
      </c>
      <c r="E15" s="12">
        <v>43297</v>
      </c>
      <c r="F15" s="12">
        <v>43298</v>
      </c>
      <c r="G15" t="s">
        <v>12</v>
      </c>
      <c r="H15" s="80" t="str">
        <f>IF([1]Absolute!I10032="","-",IF(#REF!="","-",[1]Absolute!I10032))</f>
        <v>-</v>
      </c>
      <c r="I15" s="80" t="str">
        <f>IF([1]Absolute!J10032="","-",IF(#REF!="","-",[1]Absolute!J10032))</f>
        <v>-</v>
      </c>
      <c r="J15" s="33">
        <f>[1]Absolute!K10032</f>
        <v>4.58</v>
      </c>
      <c r="K15" s="32">
        <f>[1]Absolute!L10032</f>
        <v>5.5</v>
      </c>
      <c r="L15" s="75" t="str">
        <f t="shared" si="0"/>
        <v>→</v>
      </c>
    </row>
    <row r="16" spans="1:12">
      <c r="A16" s="29" t="s">
        <v>16</v>
      </c>
      <c r="B16" s="29" t="str">
        <f>IF([1]Absolute!G10033="","-",[1]Absolute!G10033)</f>
        <v>Sell</v>
      </c>
      <c r="C16" s="29" t="s">
        <v>14</v>
      </c>
      <c r="D16" s="27" t="s">
        <v>62</v>
      </c>
      <c r="E16" s="87" t="s">
        <v>12</v>
      </c>
      <c r="F16" s="87" t="s">
        <v>88</v>
      </c>
      <c r="G16" s="27" t="s">
        <v>89</v>
      </c>
      <c r="H16" s="80" t="e">
        <f>IF([1]Absolute!I10033="","-",IF(#REF!="","-",[1]Absolute!I10033))</f>
        <v>#REF!</v>
      </c>
      <c r="I16" s="80" t="e">
        <f>IF([1]Absolute!J10033="","-",IF(#REF!="","-",[1]Absolute!J10033))</f>
        <v>#REF!</v>
      </c>
      <c r="J16" s="33">
        <f>[1]Absolute!K10033</f>
        <v>4.49</v>
      </c>
      <c r="K16" s="32">
        <f>[1]Absolute!L10033</f>
        <v>4.3</v>
      </c>
      <c r="L16" s="75" t="str">
        <f t="shared" si="0"/>
        <v>↓</v>
      </c>
    </row>
    <row r="17" spans="1:12">
      <c r="A17" s="29" t="s">
        <v>16</v>
      </c>
      <c r="B17" s="29" t="str">
        <f>IF([1]Absolute!G10034="","-",[1]Absolute!G10034)</f>
        <v>-</v>
      </c>
      <c r="C17" s="29" t="s">
        <v>13</v>
      </c>
      <c r="D17" s="27" t="s">
        <v>12</v>
      </c>
      <c r="E17" s="87" t="s">
        <v>61</v>
      </c>
      <c r="F17" s="87" t="s">
        <v>62</v>
      </c>
      <c r="G17" s="27" t="s">
        <v>12</v>
      </c>
      <c r="H17" s="80" t="str">
        <f>IF([1]Absolute!I10034="","-",IF(#REF!="","-",[1]Absolute!I10034))</f>
        <v>-</v>
      </c>
      <c r="I17" s="80" t="str">
        <f>IF([1]Absolute!J10034="","-",IF(#REF!="","-",[1]Absolute!J10034))</f>
        <v>-</v>
      </c>
      <c r="J17" s="33">
        <f>[1]Absolute!K10034</f>
        <v>4.58</v>
      </c>
      <c r="K17" s="32">
        <f>[1]Absolute!L10034</f>
        <v>4.3</v>
      </c>
      <c r="L17" s="75" t="str">
        <f t="shared" si="0"/>
        <v>→</v>
      </c>
    </row>
    <row r="18" spans="1:12">
      <c r="A18" s="29" t="s">
        <v>16</v>
      </c>
      <c r="B18" s="29" t="str">
        <f>IF([1]Absolute!G10035="","-",[1]Absolute!G10035)</f>
        <v>-</v>
      </c>
      <c r="C18" s="29" t="s">
        <v>13</v>
      </c>
      <c r="D18" s="27" t="s">
        <v>12</v>
      </c>
      <c r="E18" s="87" t="s">
        <v>43</v>
      </c>
      <c r="F18" s="87" t="s">
        <v>44</v>
      </c>
      <c r="G18" s="27" t="s">
        <v>12</v>
      </c>
      <c r="H18" s="80" t="str">
        <f>IF([1]Absolute!I10035="","-",IF(#REF!="","-",[1]Absolute!I10035))</f>
        <v>-</v>
      </c>
      <c r="I18" s="80" t="str">
        <f>IF([1]Absolute!J10035="","-",IF(#REF!="","-",[1]Absolute!J10035))</f>
        <v>-</v>
      </c>
      <c r="J18" s="33">
        <f>[1]Absolute!K10035</f>
        <v>4.95</v>
      </c>
      <c r="K18" s="32">
        <f>[1]Absolute!L10035</f>
        <v>4.3</v>
      </c>
      <c r="L18" s="75" t="str">
        <f t="shared" si="0"/>
        <v>→</v>
      </c>
    </row>
    <row r="19" spans="1:12">
      <c r="A19" s="29"/>
      <c r="B19" s="29"/>
      <c r="C19" s="29"/>
      <c r="D19" s="27"/>
      <c r="E19" s="27"/>
      <c r="F19" s="27"/>
      <c r="G19" s="27"/>
      <c r="H19" s="80"/>
      <c r="I19" s="80"/>
      <c r="J19" s="33"/>
      <c r="K19" s="32"/>
      <c r="L19" s="75"/>
    </row>
    <row r="20" spans="1:12">
      <c r="D20" s="52"/>
      <c r="E20" s="26"/>
      <c r="F20" s="26"/>
      <c r="G20" s="26"/>
      <c r="H20" s="49"/>
      <c r="I20" s="49"/>
      <c r="J20" s="53"/>
      <c r="K20" s="38"/>
    </row>
  </sheetData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indexed="16"/>
  </sheetPr>
  <dimension ref="A1:I20"/>
  <sheetViews>
    <sheetView topLeftCell="A149" workbookViewId="0">
      <selection activeCell="A21" sqref="A21:XFD57"/>
    </sheetView>
  </sheetViews>
  <sheetFormatPr defaultRowHeight="12.75"/>
  <cols>
    <col min="1" max="1" width="15.7109375" customWidth="1"/>
    <col min="2" max="2" width="25.28515625" customWidth="1"/>
    <col min="4" max="4" width="14.42578125" customWidth="1"/>
    <col min="5" max="6" width="15.42578125" customWidth="1"/>
    <col min="7" max="7" width="22.140625" customWidth="1"/>
    <col min="8" max="8" width="23.5703125" customWidth="1"/>
    <col min="9" max="9" width="21.85546875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103</v>
      </c>
      <c r="B3" s="24"/>
      <c r="C3" s="25"/>
      <c r="D3" s="25"/>
      <c r="E3" s="25"/>
      <c r="F3" s="25"/>
      <c r="G3" s="25"/>
      <c r="H3" s="24"/>
      <c r="I3" s="25"/>
    </row>
    <row r="4" spans="1:9">
      <c r="A4" t="str">
        <f>ORANGEPL!A4</f>
        <v>Jakub Viscardi</v>
      </c>
      <c r="B4" s="29" t="s">
        <v>115</v>
      </c>
      <c r="C4" s="29" t="s">
        <v>13</v>
      </c>
      <c r="D4" s="29" t="s">
        <v>12</v>
      </c>
      <c r="E4" s="29" t="s">
        <v>17</v>
      </c>
      <c r="F4" s="29" t="s">
        <v>18</v>
      </c>
      <c r="G4" s="27" t="s">
        <v>100</v>
      </c>
      <c r="H4" s="33">
        <f>ORANGEPL!J4</f>
        <v>6.1</v>
      </c>
      <c r="I4" s="81">
        <f>IF(B4="-","-",IF(B5="","-",[1]Relative!J10016))</f>
        <v>0</v>
      </c>
    </row>
    <row r="5" spans="1:9">
      <c r="A5" t="str">
        <f>ORANGEPL!A5</f>
        <v>Jakub Viscardi</v>
      </c>
      <c r="B5" s="29" t="str">
        <f>IF([1]Relative!H10017="","-",[1]Relative!H10017)</f>
        <v>-</v>
      </c>
      <c r="C5" s="29" t="s">
        <v>13</v>
      </c>
      <c r="D5" s="29" t="s">
        <v>12</v>
      </c>
      <c r="E5" s="29" t="s">
        <v>104</v>
      </c>
      <c r="F5" s="29" t="s">
        <v>105</v>
      </c>
      <c r="G5" s="27" t="s">
        <v>12</v>
      </c>
      <c r="H5" s="33">
        <f>ORANGEPL!J5</f>
        <v>5.09</v>
      </c>
      <c r="I5" s="81" t="str">
        <f>IF(B5="-","-",IF(B6="","-",[1]Relative!J10017))</f>
        <v>-</v>
      </c>
    </row>
    <row r="6" spans="1:9">
      <c r="A6" t="str">
        <f>ORANGEPL!A6</f>
        <v>Jakub Viscardi</v>
      </c>
      <c r="B6" s="29" t="str">
        <f>IF([1]Relative!H10018="","-",[1]Relative!H10018)</f>
        <v>-</v>
      </c>
      <c r="C6" s="29" t="s">
        <v>13</v>
      </c>
      <c r="D6" s="29" t="s">
        <v>12</v>
      </c>
      <c r="E6" s="82" t="s">
        <v>19</v>
      </c>
      <c r="F6" s="82" t="s">
        <v>20</v>
      </c>
      <c r="G6" s="27" t="s">
        <v>12</v>
      </c>
      <c r="H6" s="33">
        <f>ORANGEPL!J6</f>
        <v>5.0999999999999996</v>
      </c>
      <c r="I6" s="81" t="str">
        <f>IF(B6="-","-",IF(B7="","-",[1]Relative!J10018))</f>
        <v>-</v>
      </c>
    </row>
    <row r="7" spans="1:9">
      <c r="A7" t="str">
        <f>ORANGEPL!A7</f>
        <v>Jakub Viscardi</v>
      </c>
      <c r="B7" s="29" t="str">
        <f>IF([1]Relative!H10019="","-",[1]Relative!H10019)</f>
        <v>-</v>
      </c>
      <c r="C7" s="29" t="s">
        <v>13</v>
      </c>
      <c r="D7" s="29" t="s">
        <v>12</v>
      </c>
      <c r="E7" s="82" t="s">
        <v>23</v>
      </c>
      <c r="F7" s="82" t="s">
        <v>24</v>
      </c>
      <c r="G7" s="27" t="s">
        <v>12</v>
      </c>
      <c r="H7" s="33">
        <f>ORANGEPL!J7</f>
        <v>5.45</v>
      </c>
      <c r="I7" s="81" t="str">
        <f>IF(B7="-","-",IF(B8="","-",[1]Relative!J10019))</f>
        <v>-</v>
      </c>
    </row>
    <row r="8" spans="1:9">
      <c r="A8" t="str">
        <f>ORANGEPL!A8</f>
        <v>Jakub Viscardi</v>
      </c>
      <c r="B8" s="29" t="str">
        <f>IF([1]Relative!H10020="","-",[1]Relative!H10020)</f>
        <v>-</v>
      </c>
      <c r="C8" s="29" t="s">
        <v>13</v>
      </c>
      <c r="D8" s="29" t="s">
        <v>12</v>
      </c>
      <c r="E8" s="82" t="s">
        <v>25</v>
      </c>
      <c r="F8" s="82" t="s">
        <v>26</v>
      </c>
      <c r="G8" s="27" t="s">
        <v>12</v>
      </c>
      <c r="H8" s="33">
        <f>ORANGEPL!J8</f>
        <v>5.45</v>
      </c>
      <c r="I8" s="81" t="str">
        <f>IF(B8="-","-",IF(B9="","-",[1]Relative!J10020))</f>
        <v>-</v>
      </c>
    </row>
    <row r="9" spans="1:9">
      <c r="A9" t="str">
        <f>ORANGEPL!A9</f>
        <v>Jakub Viscardi</v>
      </c>
      <c r="B9" s="29" t="str">
        <f>IF([1]Relative!H10021="","-",[1]Relative!H10021)</f>
        <v>-</v>
      </c>
      <c r="C9" s="29" t="s">
        <v>13</v>
      </c>
      <c r="D9" s="29" t="s">
        <v>12</v>
      </c>
      <c r="E9" s="88" t="s">
        <v>27</v>
      </c>
      <c r="F9" s="88" t="s">
        <v>28</v>
      </c>
      <c r="G9" s="27" t="s">
        <v>12</v>
      </c>
      <c r="H9" s="33">
        <f>ORANGEPL!J9</f>
        <v>6.02</v>
      </c>
      <c r="I9" s="81" t="str">
        <f>IF(B9="-","-",IF(B10="","-",[1]Relative!J10021))</f>
        <v>-</v>
      </c>
    </row>
    <row r="10" spans="1:9">
      <c r="A10" t="str">
        <f>ORANGEPL!A10</f>
        <v>Jakub Viscardi</v>
      </c>
      <c r="B10" s="29" t="str">
        <f>IF([1]Relative!H10022="","-",[1]Relative!H10022)</f>
        <v>Neutral</v>
      </c>
      <c r="C10" s="29" t="s">
        <v>15</v>
      </c>
      <c r="D10" s="29" t="s">
        <v>100</v>
      </c>
      <c r="E10" s="88" t="s">
        <v>12</v>
      </c>
      <c r="F10" s="88" t="s">
        <v>101</v>
      </c>
      <c r="G10" s="27" t="s">
        <v>106</v>
      </c>
      <c r="H10" s="33">
        <f>ORANGEPL!J10</f>
        <v>6.31</v>
      </c>
      <c r="I10" s="81">
        <f>IF(B10="-","-",IF(B11="","-",[1]Relative!J10022))</f>
        <v>-0.12025191321447282</v>
      </c>
    </row>
    <row r="11" spans="1:9">
      <c r="A11" t="str">
        <f>ORANGEPL!A11</f>
        <v>Jakub Viscardi</v>
      </c>
      <c r="B11" s="29" t="str">
        <f>IF([1]Relative!H10023="","-",[1]Relative!H10023)</f>
        <v>-</v>
      </c>
      <c r="C11" s="29" t="s">
        <v>13</v>
      </c>
      <c r="D11" s="29" t="s">
        <v>12</v>
      </c>
      <c r="E11" s="88" t="s">
        <v>29</v>
      </c>
      <c r="F11" s="88" t="s">
        <v>30</v>
      </c>
      <c r="G11" s="27" t="s">
        <v>12</v>
      </c>
      <c r="H11" s="33">
        <f>ORANGEPL!J11</f>
        <v>5.75</v>
      </c>
      <c r="I11" s="81" t="str">
        <f>IF(B11="-","-",IF(#REF!="","-",[1]Relative!J10023))</f>
        <v>-</v>
      </c>
    </row>
    <row r="12" spans="1:9">
      <c r="A12" t="str">
        <f>ORANGEPL!A12</f>
        <v>Jakub Viscardi</v>
      </c>
      <c r="B12" s="29" t="str">
        <f>IF([1]Relative!H10024="","-",[1]Relative!H10024)</f>
        <v>-</v>
      </c>
      <c r="C12" s="29" t="s">
        <v>13</v>
      </c>
      <c r="D12" s="29" t="s">
        <v>12</v>
      </c>
      <c r="E12" s="88" t="s">
        <v>51</v>
      </c>
      <c r="F12" s="88" t="s">
        <v>34</v>
      </c>
      <c r="G12" s="27" t="s">
        <v>12</v>
      </c>
      <c r="H12" s="33">
        <f>ORANGEPL!J12</f>
        <v>6</v>
      </c>
      <c r="I12" s="81" t="str">
        <f>IF(B12="-","-",IF(#REF!="","-",[1]Relative!J10024))</f>
        <v>-</v>
      </c>
    </row>
    <row r="13" spans="1:9">
      <c r="A13" t="str">
        <f>ORANGEPL!A13</f>
        <v>Jakub Viscardi</v>
      </c>
      <c r="B13" s="29" t="str">
        <f>IF([1]Relative!H10025="","-",[1]Relative!H10025)</f>
        <v>-</v>
      </c>
      <c r="C13" s="29" t="s">
        <v>13</v>
      </c>
      <c r="D13" s="29" t="s">
        <v>12</v>
      </c>
      <c r="E13" s="88" t="s">
        <v>35</v>
      </c>
      <c r="F13" s="88" t="s">
        <v>36</v>
      </c>
      <c r="G13" s="27" t="s">
        <v>12</v>
      </c>
      <c r="H13" s="33">
        <f>ORANGEPL!J13</f>
        <v>5.75</v>
      </c>
      <c r="I13" s="81" t="str">
        <f>IF(B13="-","-",IF(#REF!="","-",[1]Relative!J10025))</f>
        <v>-</v>
      </c>
    </row>
    <row r="14" spans="1:9">
      <c r="A14" t="str">
        <f>ORANGEPL!A14</f>
        <v>Jakub Viscardi</v>
      </c>
      <c r="B14" s="29" t="str">
        <f>IF([1]Relative!H10026="","-",[1]Relative!H10026)</f>
        <v>-</v>
      </c>
      <c r="C14" s="29" t="s">
        <v>13</v>
      </c>
      <c r="D14" s="29" t="s">
        <v>12</v>
      </c>
      <c r="E14" s="88" t="s">
        <v>39</v>
      </c>
      <c r="F14" s="88" t="s">
        <v>40</v>
      </c>
      <c r="G14" s="27" t="s">
        <v>12</v>
      </c>
      <c r="H14" s="33">
        <f>ORANGEPL!J14</f>
        <v>5</v>
      </c>
      <c r="I14" s="81" t="str">
        <f>IF(B14="-","-",IF(#REF!="","-",[1]Relative!J10026))</f>
        <v>-</v>
      </c>
    </row>
    <row r="15" spans="1:9">
      <c r="A15" t="str">
        <f>ORANGEPL!A15</f>
        <v>Jakub Viscardi</v>
      </c>
      <c r="B15" s="29" t="str">
        <f>IF([1]Relative!H10027="","-",[1]Relative!H10027)</f>
        <v>-</v>
      </c>
      <c r="C15" s="29" t="s">
        <v>13</v>
      </c>
      <c r="D15" s="29" t="s">
        <v>12</v>
      </c>
      <c r="E15" s="12">
        <v>43297</v>
      </c>
      <c r="F15" s="12">
        <v>43298</v>
      </c>
      <c r="G15" s="27" t="s">
        <v>12</v>
      </c>
      <c r="H15" s="33">
        <f>ORANGEPL!J15</f>
        <v>4.58</v>
      </c>
      <c r="I15" s="81" t="str">
        <f>IF(B15="-","-",IF(#REF!="","-",[1]Relative!J10027))</f>
        <v>-</v>
      </c>
    </row>
    <row r="16" spans="1:9">
      <c r="A16" t="str">
        <f>ORANGEPL!A16</f>
        <v>Jakub Viscardi</v>
      </c>
      <c r="B16" s="29" t="str">
        <f>IF([1]Relative!H10028="","-",[1]Relative!H10028)</f>
        <v>-</v>
      </c>
      <c r="C16" s="29" t="s">
        <v>13</v>
      </c>
      <c r="D16" s="29" t="s">
        <v>12</v>
      </c>
      <c r="E16" s="88" t="s">
        <v>62</v>
      </c>
      <c r="F16" s="88" t="s">
        <v>88</v>
      </c>
      <c r="G16" s="27" t="s">
        <v>12</v>
      </c>
      <c r="H16" s="33">
        <f>ORANGEPL!J16</f>
        <v>4.49</v>
      </c>
      <c r="I16" s="81" t="str">
        <f>IF(B16="-","-",IF(#REF!="","-",[1]Relative!J10028))</f>
        <v>-</v>
      </c>
    </row>
    <row r="17" spans="1:9">
      <c r="A17" t="str">
        <f>ORANGEPL!A17</f>
        <v>Jakub Viscardi</v>
      </c>
      <c r="B17" s="29" t="str">
        <f>IF([1]Relative!H10029="","-",[1]Relative!H10029)</f>
        <v>-</v>
      </c>
      <c r="C17" s="29" t="s">
        <v>13</v>
      </c>
      <c r="D17" s="29" t="s">
        <v>12</v>
      </c>
      <c r="E17" s="88" t="s">
        <v>61</v>
      </c>
      <c r="F17" s="88" t="s">
        <v>62</v>
      </c>
      <c r="G17" s="27" t="s">
        <v>12</v>
      </c>
      <c r="H17" s="33">
        <f>ORANGEPL!J17</f>
        <v>4.58</v>
      </c>
      <c r="I17" s="81" t="str">
        <f>IF(B17="-","-",IF(#REF!="","-",[1]Relative!J10029))</f>
        <v>-</v>
      </c>
    </row>
    <row r="18" spans="1:9">
      <c r="A18" t="str">
        <f>ORANGEPL!A18</f>
        <v>Jakub Viscardi</v>
      </c>
      <c r="B18" s="29" t="str">
        <f>IF([1]Relative!H10030="","-",[1]Relative!H10030)</f>
        <v>-</v>
      </c>
      <c r="C18" s="29" t="s">
        <v>13</v>
      </c>
      <c r="D18" s="29" t="s">
        <v>12</v>
      </c>
      <c r="E18" s="88" t="s">
        <v>43</v>
      </c>
      <c r="F18" s="88" t="s">
        <v>44</v>
      </c>
      <c r="G18" s="27" t="s">
        <v>12</v>
      </c>
      <c r="H18" s="33">
        <f>ORANGEPL!J18</f>
        <v>4.95</v>
      </c>
      <c r="I18" s="81" t="str">
        <f>IF(B18="-","-",IF(#REF!="","-",[1]Relative!J10030))</f>
        <v>-</v>
      </c>
    </row>
    <row r="19" spans="1:9">
      <c r="D19" s="52"/>
      <c r="E19" s="26"/>
      <c r="F19" s="26"/>
      <c r="G19" s="26"/>
      <c r="H19" s="53"/>
      <c r="I19" s="49"/>
    </row>
    <row r="20" spans="1:9">
      <c r="B20" s="39" t="s">
        <v>45</v>
      </c>
      <c r="D20" s="52"/>
      <c r="E20" s="26"/>
      <c r="F20" s="26"/>
      <c r="G20" s="26"/>
      <c r="H20" s="53"/>
      <c r="I20" s="49"/>
    </row>
  </sheetData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tabColor theme="5" tint="-0.249977111117893"/>
  </sheetPr>
  <dimension ref="A1:L14"/>
  <sheetViews>
    <sheetView topLeftCell="A76" workbookViewId="0">
      <selection activeCell="A17" sqref="A17:XFD57"/>
    </sheetView>
  </sheetViews>
  <sheetFormatPr defaultRowHeight="12.75"/>
  <cols>
    <col min="1" max="1" width="15.7109375" customWidth="1"/>
    <col min="2" max="2" width="20.28515625" customWidth="1"/>
    <col min="3" max="3" width="11" customWidth="1"/>
    <col min="4" max="4" width="12.5703125" customWidth="1"/>
    <col min="5" max="6" width="18.140625" customWidth="1"/>
    <col min="7" max="7" width="23.28515625" customWidth="1"/>
    <col min="8" max="8" width="15" customWidth="1"/>
    <col min="9" max="9" width="20.5703125" customWidth="1"/>
    <col min="10" max="10" width="23.7109375" customWidth="1"/>
    <col min="11" max="11" width="15.28515625" customWidth="1"/>
  </cols>
  <sheetData>
    <row r="1" spans="1:12">
      <c r="A1" s="20" t="s">
        <v>0</v>
      </c>
      <c r="B1" s="20"/>
      <c r="D1" s="21"/>
      <c r="E1" s="21"/>
      <c r="F1" s="21"/>
      <c r="G1" s="21"/>
      <c r="H1" s="21"/>
      <c r="I1" s="21"/>
      <c r="L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107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25"/>
    </row>
    <row r="4" spans="1:12">
      <c r="A4" s="26" t="s">
        <v>16</v>
      </c>
      <c r="B4" t="s">
        <v>79</v>
      </c>
      <c r="C4" s="63" t="s">
        <v>13</v>
      </c>
      <c r="D4" s="52" t="s">
        <v>12</v>
      </c>
      <c r="E4" s="52" t="s">
        <v>17</v>
      </c>
      <c r="F4" s="52" t="s">
        <v>18</v>
      </c>
      <c r="G4" s="52" t="s">
        <v>51</v>
      </c>
      <c r="H4" s="49" t="str">
        <f>IF([1]Absolute!I10137="","-",IF(#REF!="","-",[1]Absolute!I10137))</f>
        <v>-</v>
      </c>
      <c r="I4" s="49" t="str">
        <f>IF([1]Absolute!J10137="","-",IF(#REF!="","-",[1]Absolute!J10137))</f>
        <v>-</v>
      </c>
      <c r="J4" s="53">
        <f>[1]Absolute!K10137</f>
        <v>14.58</v>
      </c>
      <c r="K4" s="38">
        <f>[1]Absolute!L10137</f>
        <v>13.9</v>
      </c>
      <c r="L4" t="s">
        <v>13</v>
      </c>
    </row>
    <row r="5" spans="1:12">
      <c r="A5" s="26" t="s">
        <v>16</v>
      </c>
      <c r="B5" t="str">
        <f>IF([1]Absolute!G10138="","-",[1]Absolute!G10138)</f>
        <v>-</v>
      </c>
      <c r="C5" s="63" t="s">
        <v>13</v>
      </c>
      <c r="D5" s="52" t="s">
        <v>12</v>
      </c>
      <c r="E5" s="65" t="s">
        <v>19</v>
      </c>
      <c r="F5" s="65" t="s">
        <v>20</v>
      </c>
      <c r="G5" s="52" t="s">
        <v>12</v>
      </c>
      <c r="H5" s="49" t="str">
        <f>IF([1]Absolute!I10138="","-",IF(#REF!="","-",[1]Absolute!I10138))</f>
        <v>-</v>
      </c>
      <c r="I5" s="49" t="str">
        <f>IF([1]Absolute!J10138="","-",IF(#REF!="","-",[1]Absolute!J10138))</f>
        <v>-</v>
      </c>
      <c r="J5" s="53">
        <f>[1]Absolute!K10138</f>
        <v>13.11</v>
      </c>
      <c r="K5" s="38">
        <f>[1]Absolute!L10138</f>
        <v>13.9</v>
      </c>
      <c r="L5" t="str">
        <f t="shared" ref="L5:L14" si="0">IF(K5&gt;K4,"↑",IF(K5=K4,"→","↓"))</f>
        <v>→</v>
      </c>
    </row>
    <row r="6" spans="1:12">
      <c r="A6" s="26" t="s">
        <v>16</v>
      </c>
      <c r="B6" t="str">
        <f>IF([1]Absolute!G10139="","-",[1]Absolute!G10139)</f>
        <v>-</v>
      </c>
      <c r="C6" s="63" t="s">
        <v>13</v>
      </c>
      <c r="D6" s="52" t="s">
        <v>12</v>
      </c>
      <c r="E6" s="65" t="s">
        <v>23</v>
      </c>
      <c r="F6" s="65" t="s">
        <v>24</v>
      </c>
      <c r="G6" s="52" t="s">
        <v>12</v>
      </c>
      <c r="H6" s="49" t="str">
        <f>IF([1]Absolute!I10139="","-",IF(#REF!="","-",[1]Absolute!I10139))</f>
        <v>-</v>
      </c>
      <c r="I6" s="49" t="str">
        <f>IF([1]Absolute!J10139="","-",IF(#REF!="","-",[1]Absolute!J10139))</f>
        <v>-</v>
      </c>
      <c r="J6" s="53">
        <f>[1]Absolute!K10139</f>
        <v>11.99</v>
      </c>
      <c r="K6" s="38">
        <f>[1]Absolute!L10139</f>
        <v>13.9</v>
      </c>
      <c r="L6" t="str">
        <f t="shared" si="0"/>
        <v>→</v>
      </c>
    </row>
    <row r="7" spans="1:12">
      <c r="A7" s="26" t="s">
        <v>16</v>
      </c>
      <c r="B7" t="str">
        <f>IF([1]Absolute!G10140="","-",[1]Absolute!G10140)</f>
        <v>-</v>
      </c>
      <c r="C7" s="63" t="s">
        <v>13</v>
      </c>
      <c r="D7" s="52" t="s">
        <v>12</v>
      </c>
      <c r="E7" s="65" t="s">
        <v>25</v>
      </c>
      <c r="F7" s="65" t="s">
        <v>26</v>
      </c>
      <c r="G7" s="52" t="s">
        <v>12</v>
      </c>
      <c r="H7" s="49" t="str">
        <f>IF([1]Absolute!I10140="","-",IF(#REF!="","-",[1]Absolute!I10140))</f>
        <v>-</v>
      </c>
      <c r="I7" s="49" t="str">
        <f>IF([1]Absolute!J10140="","-",IF(#REF!="","-",[1]Absolute!J10140))</f>
        <v>-</v>
      </c>
      <c r="J7" s="53">
        <f>[1]Absolute!K10140</f>
        <v>12.66</v>
      </c>
      <c r="K7" s="38">
        <f>[1]Absolute!L10140</f>
        <v>13.9</v>
      </c>
      <c r="L7" t="str">
        <f t="shared" si="0"/>
        <v>→</v>
      </c>
    </row>
    <row r="8" spans="1:12">
      <c r="A8" s="26" t="s">
        <v>16</v>
      </c>
      <c r="B8" t="str">
        <f>IF([1]Absolute!G10141="","-",[1]Absolute!G10141)</f>
        <v>-</v>
      </c>
      <c r="C8" s="63" t="s">
        <v>13</v>
      </c>
      <c r="D8" s="52" t="s">
        <v>12</v>
      </c>
      <c r="E8" s="65" t="s">
        <v>27</v>
      </c>
      <c r="F8" s="65" t="s">
        <v>28</v>
      </c>
      <c r="G8" s="52" t="s">
        <v>12</v>
      </c>
      <c r="H8" s="49" t="str">
        <f>IF([1]Absolute!I10141="","-",IF(#REF!="","-",[1]Absolute!I10141))</f>
        <v>-</v>
      </c>
      <c r="I8" s="49" t="str">
        <f>IF([1]Absolute!J10141="","-",IF(#REF!="","-",[1]Absolute!J10141))</f>
        <v>-</v>
      </c>
      <c r="J8" s="53">
        <f>[1]Absolute!K10141</f>
        <v>12.6</v>
      </c>
      <c r="K8" s="38">
        <f>[1]Absolute!L10141</f>
        <v>13.9</v>
      </c>
      <c r="L8" t="str">
        <f t="shared" si="0"/>
        <v>→</v>
      </c>
    </row>
    <row r="9" spans="1:12">
      <c r="A9" s="26" t="s">
        <v>16</v>
      </c>
      <c r="B9" t="str">
        <f>IF([1]Absolute!G10142="","-",[1]Absolute!G10142)</f>
        <v>-</v>
      </c>
      <c r="C9" s="63" t="s">
        <v>13</v>
      </c>
      <c r="D9" s="52" t="s">
        <v>12</v>
      </c>
      <c r="E9" s="65" t="s">
        <v>29</v>
      </c>
      <c r="F9" s="65" t="s">
        <v>30</v>
      </c>
      <c r="G9" s="52" t="s">
        <v>12</v>
      </c>
      <c r="H9" s="49" t="str">
        <f>IF([1]Absolute!I10142="","-",IF(#REF!="","-",[1]Absolute!I10142))</f>
        <v>-</v>
      </c>
      <c r="I9" s="49" t="str">
        <f>IF([1]Absolute!J10142="","-",IF(#REF!="","-",[1]Absolute!J10142))</f>
        <v>-</v>
      </c>
      <c r="J9" s="53">
        <f>[1]Absolute!K10142</f>
        <v>10.84</v>
      </c>
      <c r="K9" s="38">
        <f>[1]Absolute!L10142</f>
        <v>13.9</v>
      </c>
      <c r="L9" t="str">
        <f t="shared" si="0"/>
        <v>→</v>
      </c>
    </row>
    <row r="10" spans="1:12">
      <c r="A10" s="26" t="s">
        <v>16</v>
      </c>
      <c r="B10" t="str">
        <f>IF([1]Absolute!G10143="","-",[1]Absolute!G10143)</f>
        <v>Hold</v>
      </c>
      <c r="C10" s="63" t="s">
        <v>13</v>
      </c>
      <c r="D10" s="65">
        <v>43171</v>
      </c>
      <c r="E10" s="65" t="s">
        <v>12</v>
      </c>
      <c r="F10" s="65">
        <v>43172</v>
      </c>
      <c r="G10" s="52" t="s">
        <v>57</v>
      </c>
      <c r="H10" s="49" t="e">
        <f>IF([1]Absolute!I10143="","-",IF(#REF!="","-",[1]Absolute!I10143))</f>
        <v>#REF!</v>
      </c>
      <c r="I10" s="49" t="e">
        <f>IF([1]Absolute!J10143="","-",IF(#REF!="","-",[1]Absolute!J10143))</f>
        <v>#REF!</v>
      </c>
      <c r="J10" s="53">
        <f>[1]Absolute!K10143</f>
        <v>10.76</v>
      </c>
      <c r="K10" s="38">
        <f>[1]Absolute!L10143</f>
        <v>13.9</v>
      </c>
      <c r="L10" t="str">
        <f t="shared" si="0"/>
        <v>→</v>
      </c>
    </row>
    <row r="11" spans="1:12">
      <c r="A11" s="26" t="s">
        <v>16</v>
      </c>
      <c r="B11" t="str">
        <f>IF([1]Absolute!G10144="","-",[1]Absolute!G10144)</f>
        <v>-</v>
      </c>
      <c r="C11" s="63" t="s">
        <v>13</v>
      </c>
      <c r="D11" s="65" t="s">
        <v>12</v>
      </c>
      <c r="E11" s="65" t="s">
        <v>35</v>
      </c>
      <c r="F11" s="65" t="s">
        <v>36</v>
      </c>
      <c r="G11" s="52" t="s">
        <v>12</v>
      </c>
      <c r="H11" s="49" t="str">
        <f>IF([1]Absolute!I10144="","-",IF(#REF!="","-",[1]Absolute!I10144))</f>
        <v>-</v>
      </c>
      <c r="I11" s="49" t="str">
        <f>IF([1]Absolute!J10144="","-",IF(#REF!="","-",[1]Absolute!J10144))</f>
        <v>-</v>
      </c>
      <c r="J11" s="53">
        <f>[1]Absolute!K10144</f>
        <v>10.39</v>
      </c>
      <c r="K11" s="38">
        <f>[1]Absolute!L10144</f>
        <v>13.9</v>
      </c>
      <c r="L11" t="str">
        <f t="shared" si="0"/>
        <v>→</v>
      </c>
    </row>
    <row r="12" spans="1:12">
      <c r="A12" s="26" t="s">
        <v>16</v>
      </c>
      <c r="B12" t="str">
        <f>IF([1]Absolute!G10145="","-",[1]Absolute!G10145)</f>
        <v>-</v>
      </c>
      <c r="C12" s="63" t="s">
        <v>13</v>
      </c>
      <c r="D12" s="65" t="s">
        <v>12</v>
      </c>
      <c r="E12" s="65" t="s">
        <v>39</v>
      </c>
      <c r="F12" s="65" t="s">
        <v>40</v>
      </c>
      <c r="G12" s="52" t="s">
        <v>12</v>
      </c>
      <c r="H12" s="49" t="str">
        <f>IF([1]Absolute!I10145="","-",IF(#REF!="","-",[1]Absolute!I10145))</f>
        <v>-</v>
      </c>
      <c r="I12" s="49" t="str">
        <f>IF([1]Absolute!J10145="","-",IF(#REF!="","-",[1]Absolute!J10145))</f>
        <v>-</v>
      </c>
      <c r="J12" s="53">
        <f>[1]Absolute!K10145</f>
        <v>9.2799999999999994</v>
      </c>
      <c r="K12" s="38">
        <f>[1]Absolute!L10145</f>
        <v>13.9</v>
      </c>
      <c r="L12" t="str">
        <f t="shared" si="0"/>
        <v>→</v>
      </c>
    </row>
    <row r="13" spans="1:12">
      <c r="A13" s="26" t="s">
        <v>16</v>
      </c>
      <c r="B13" t="str">
        <f>IF([1]Absolute!G10146="","-",[1]Absolute!G10146)</f>
        <v>-</v>
      </c>
      <c r="C13" s="63" t="s">
        <v>13</v>
      </c>
      <c r="D13" s="65" t="s">
        <v>12</v>
      </c>
      <c r="E13" s="65" t="s">
        <v>61</v>
      </c>
      <c r="F13" s="65" t="s">
        <v>62</v>
      </c>
      <c r="G13" s="52" t="s">
        <v>12</v>
      </c>
      <c r="H13" s="49" t="str">
        <f>IF([1]Absolute!I10146="","-",IF(#REF!="","-",[1]Absolute!I10146))</f>
        <v>-</v>
      </c>
      <c r="I13" s="49" t="str">
        <f>IF([1]Absolute!J10146="","-",IF(#REF!="","-",[1]Absolute!J10146))</f>
        <v>-</v>
      </c>
      <c r="J13" s="53">
        <f>[1]Absolute!K10146</f>
        <v>9.5500000000000007</v>
      </c>
      <c r="K13" s="38">
        <f>[1]Absolute!L10146</f>
        <v>13.9</v>
      </c>
      <c r="L13" t="str">
        <f t="shared" si="0"/>
        <v>→</v>
      </c>
    </row>
    <row r="14" spans="1:12">
      <c r="A14" s="26" t="s">
        <v>16</v>
      </c>
      <c r="B14" t="str">
        <f>IF([1]Absolute!G10147="","-",[1]Absolute!G10147)</f>
        <v>-</v>
      </c>
      <c r="C14" s="63" t="s">
        <v>13</v>
      </c>
      <c r="D14" s="65" t="s">
        <v>12</v>
      </c>
      <c r="E14" s="65" t="s">
        <v>43</v>
      </c>
      <c r="F14" s="65" t="s">
        <v>44</v>
      </c>
      <c r="G14" s="52" t="s">
        <v>12</v>
      </c>
      <c r="H14" s="49" t="str">
        <f>IF([1]Absolute!I10147="","-",IF(#REF!="","-",[1]Absolute!I10147))</f>
        <v>-</v>
      </c>
      <c r="I14" s="49" t="str">
        <f>IF([1]Absolute!J10147="","-",IF(#REF!="","-",[1]Absolute!J10147))</f>
        <v>-</v>
      </c>
      <c r="J14" s="53">
        <f>[1]Absolute!K10147</f>
        <v>9.7899999999999991</v>
      </c>
      <c r="K14" s="38">
        <f>[1]Absolute!L10147</f>
        <v>13.9</v>
      </c>
      <c r="L14" t="str">
        <f t="shared" si="0"/>
        <v>→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800000"/>
  </sheetPr>
  <dimension ref="A1:I31"/>
  <sheetViews>
    <sheetView topLeftCell="A73" workbookViewId="0">
      <selection activeCell="A21" sqref="A21:XFD57"/>
    </sheetView>
  </sheetViews>
  <sheetFormatPr defaultRowHeight="12.75"/>
  <cols>
    <col min="1" max="1" width="13.28515625" style="2" customWidth="1"/>
    <col min="2" max="2" width="21.7109375" style="2" customWidth="1"/>
    <col min="3" max="3" width="3.7109375" style="2" customWidth="1"/>
    <col min="4" max="4" width="12" style="2" customWidth="1"/>
    <col min="5" max="5" width="18.28515625" style="2" customWidth="1"/>
    <col min="6" max="6" width="15.140625" style="2" customWidth="1"/>
    <col min="7" max="7" width="20.7109375" style="2" customWidth="1"/>
    <col min="8" max="8" width="17" style="2" customWidth="1"/>
    <col min="9" max="9" width="15.5703125" style="2" customWidth="1"/>
    <col min="10" max="16384" width="9.140625" style="2"/>
  </cols>
  <sheetData>
    <row r="1" spans="1:9">
      <c r="A1" s="1" t="s">
        <v>48</v>
      </c>
      <c r="C1" s="16"/>
      <c r="D1" s="16"/>
      <c r="E1" s="16"/>
      <c r="F1" s="16"/>
      <c r="G1" s="16"/>
      <c r="H1" s="1"/>
      <c r="I1" s="16"/>
    </row>
    <row r="2" spans="1:9">
      <c r="A2" s="4" t="s">
        <v>1</v>
      </c>
      <c r="B2" s="4" t="s">
        <v>49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4" t="s">
        <v>9</v>
      </c>
      <c r="I2" s="5" t="s">
        <v>8</v>
      </c>
    </row>
    <row r="3" spans="1:9">
      <c r="A3" s="6" t="s">
        <v>11</v>
      </c>
      <c r="B3" s="7"/>
      <c r="C3" s="7"/>
      <c r="D3" s="7"/>
      <c r="E3" s="7"/>
      <c r="F3" s="7"/>
      <c r="G3" s="7"/>
      <c r="H3" s="6"/>
      <c r="I3" s="7"/>
    </row>
    <row r="4" spans="1:9">
      <c r="A4" s="9" t="str">
        <f>ABPL!A4</f>
        <v>Jakub Viscardi</v>
      </c>
      <c r="B4" s="9" t="s">
        <v>115</v>
      </c>
      <c r="C4" s="9" t="s">
        <v>13</v>
      </c>
      <c r="D4" s="18" t="s">
        <v>12</v>
      </c>
      <c r="E4" s="18" t="s">
        <v>17</v>
      </c>
      <c r="F4" s="18" t="s">
        <v>18</v>
      </c>
      <c r="G4" s="18" t="s">
        <v>25</v>
      </c>
      <c r="H4" s="10">
        <f>ABPL!J4</f>
        <v>32.44</v>
      </c>
      <c r="I4" s="17">
        <f>IF(B4="-","-",[1]Relative!J5764)</f>
        <v>0</v>
      </c>
    </row>
    <row r="5" spans="1:9">
      <c r="A5" s="9" t="str">
        <f>ABPL!A5</f>
        <v>Jakub Viscardi</v>
      </c>
      <c r="B5" s="9" t="str">
        <f>IF([1]Relative!H5765="","-",[1]Relative!H5765)</f>
        <v>-</v>
      </c>
      <c r="C5" s="9" t="s">
        <v>13</v>
      </c>
      <c r="D5" s="18" t="s">
        <v>12</v>
      </c>
      <c r="E5" s="19" t="s">
        <v>19</v>
      </c>
      <c r="F5" s="19" t="s">
        <v>20</v>
      </c>
      <c r="G5" s="18" t="s">
        <v>12</v>
      </c>
      <c r="H5" s="10">
        <f>ABPL!J5</f>
        <v>26.93</v>
      </c>
      <c r="I5" s="17" t="str">
        <f>IF(B5="-","-",[1]Relative!J5765)</f>
        <v>-</v>
      </c>
    </row>
    <row r="6" spans="1:9">
      <c r="A6" s="9" t="str">
        <f>ABPL!A6</f>
        <v>Jakub Viscardi</v>
      </c>
      <c r="B6" s="9" t="str">
        <f>IF([1]Relative!H5766="","-",[1]Relative!H5766)</f>
        <v>-</v>
      </c>
      <c r="C6" s="9" t="s">
        <v>13</v>
      </c>
      <c r="D6" s="18" t="s">
        <v>12</v>
      </c>
      <c r="E6" s="19" t="s">
        <v>21</v>
      </c>
      <c r="F6" s="19" t="s">
        <v>22</v>
      </c>
      <c r="G6" s="18" t="s">
        <v>12</v>
      </c>
      <c r="H6" s="10">
        <f>ABPL!J6</f>
        <v>26.8</v>
      </c>
      <c r="I6" s="17" t="str">
        <f>IF(B6="-","-",[1]Relative!J5766)</f>
        <v>-</v>
      </c>
    </row>
    <row r="7" spans="1:9">
      <c r="A7" s="9" t="str">
        <f>ABPL!A7</f>
        <v>Jakub Viscardi</v>
      </c>
      <c r="B7" s="9" t="str">
        <f>IF([1]Relative!H5767="","-",[1]Relative!H5767)</f>
        <v>-</v>
      </c>
      <c r="C7" s="9" t="s">
        <v>13</v>
      </c>
      <c r="D7" s="18" t="s">
        <v>12</v>
      </c>
      <c r="E7" s="19" t="s">
        <v>23</v>
      </c>
      <c r="F7" s="19" t="s">
        <v>24</v>
      </c>
      <c r="G7" s="18" t="s">
        <v>12</v>
      </c>
      <c r="H7" s="10">
        <f>ABPL!J7</f>
        <v>26.38</v>
      </c>
      <c r="I7" s="17" t="str">
        <f>IF(B7="-","-",[1]Relative!J5767)</f>
        <v>-</v>
      </c>
    </row>
    <row r="8" spans="1:9">
      <c r="A8" s="9" t="str">
        <f>ABPL!A8</f>
        <v>Jakub Viscardi</v>
      </c>
      <c r="B8" s="9" t="str">
        <f>IF([1]Relative!H5768="","-",[1]Relative!H5768)</f>
        <v>Neutral</v>
      </c>
      <c r="C8" s="9" t="s">
        <v>15</v>
      </c>
      <c r="D8" s="18" t="s">
        <v>25</v>
      </c>
      <c r="E8" s="19" t="s">
        <v>12</v>
      </c>
      <c r="F8" s="19" t="s">
        <v>26</v>
      </c>
      <c r="G8" s="18" t="s">
        <v>50</v>
      </c>
      <c r="H8" s="10">
        <f>ABPL!J8</f>
        <v>32.4</v>
      </c>
      <c r="I8" s="17">
        <f>IF(B8="-","-",[1]Relative!J5768)</f>
        <v>-0.41045269018626707</v>
      </c>
    </row>
    <row r="9" spans="1:9">
      <c r="A9" s="9" t="str">
        <f>ABPL!A9</f>
        <v>Jakub Viscardi</v>
      </c>
      <c r="B9" s="9" t="str">
        <f>IF([1]Relative!H5769="","-",[1]Relative!H5769)</f>
        <v>-</v>
      </c>
      <c r="C9" s="9" t="s">
        <v>13</v>
      </c>
      <c r="D9" s="18" t="s">
        <v>12</v>
      </c>
      <c r="E9" s="19" t="s">
        <v>27</v>
      </c>
      <c r="F9" s="19" t="s">
        <v>28</v>
      </c>
      <c r="G9" s="18" t="s">
        <v>12</v>
      </c>
      <c r="H9" s="10">
        <f>ABPL!J9</f>
        <v>29.5</v>
      </c>
      <c r="I9" s="17" t="str">
        <f>IF(B9="-","-",[1]Relative!J5769)</f>
        <v>-</v>
      </c>
    </row>
    <row r="10" spans="1:9">
      <c r="A10" s="9" t="str">
        <f>ABPL!A10</f>
        <v>Jakub Viscardi</v>
      </c>
      <c r="B10" s="9" t="str">
        <f>IF([1]Relative!H5770="","-",[1]Relative!H5770)</f>
        <v>-</v>
      </c>
      <c r="C10" s="9" t="s">
        <v>13</v>
      </c>
      <c r="D10" s="18" t="s">
        <v>12</v>
      </c>
      <c r="E10" s="19" t="s">
        <v>29</v>
      </c>
      <c r="F10" s="19" t="s">
        <v>30</v>
      </c>
      <c r="G10" s="18" t="s">
        <v>12</v>
      </c>
      <c r="H10" s="10">
        <f>ABPL!J10</f>
        <v>28.8</v>
      </c>
      <c r="I10" s="17" t="str">
        <f>IF(B10="-","-",[1]Relative!J5770)</f>
        <v>-</v>
      </c>
    </row>
    <row r="11" spans="1:9">
      <c r="A11" s="9" t="str">
        <f>ABPL!A11</f>
        <v>Jakub Viscardi</v>
      </c>
      <c r="B11" s="9" t="str">
        <f>IF([1]Relative!H5771="","-",[1]Relative!H5771)</f>
        <v>-</v>
      </c>
      <c r="C11" s="9" t="s">
        <v>13</v>
      </c>
      <c r="D11" s="18" t="s">
        <v>12</v>
      </c>
      <c r="E11" s="19" t="s">
        <v>31</v>
      </c>
      <c r="F11" s="19" t="s">
        <v>32</v>
      </c>
      <c r="G11" s="18" t="s">
        <v>12</v>
      </c>
      <c r="H11" s="10">
        <f>ABPL!J11</f>
        <v>28.6</v>
      </c>
      <c r="I11" s="17" t="str">
        <f>IF(B11="-","-",[1]Relative!J5771)</f>
        <v>-</v>
      </c>
    </row>
    <row r="12" spans="1:9">
      <c r="A12" s="9" t="str">
        <f>ABPL!A12</f>
        <v>Jakub Viscardi</v>
      </c>
      <c r="B12" s="9" t="str">
        <f>IF([1]Relative!H5772="","-",[1]Relative!H5772)</f>
        <v>-</v>
      </c>
      <c r="C12" s="9" t="s">
        <v>13</v>
      </c>
      <c r="D12" s="18" t="s">
        <v>12</v>
      </c>
      <c r="E12" s="19" t="s">
        <v>51</v>
      </c>
      <c r="F12" s="19" t="s">
        <v>34</v>
      </c>
      <c r="G12" s="18" t="s">
        <v>12</v>
      </c>
      <c r="H12" s="10">
        <f>ABPL!J12</f>
        <v>28.3</v>
      </c>
      <c r="I12" s="17" t="str">
        <f>IF(B12="-","-",[1]Relative!J5772)</f>
        <v>-</v>
      </c>
    </row>
    <row r="13" spans="1:9">
      <c r="A13" s="9" t="str">
        <f>ABPL!A13</f>
        <v>Jakub Viscardi</v>
      </c>
      <c r="B13" s="9" t="str">
        <f>IF([1]Relative!H5773="","-",[1]Relative!H5773)</f>
        <v>-</v>
      </c>
      <c r="C13" s="9" t="s">
        <v>13</v>
      </c>
      <c r="D13" s="18" t="s">
        <v>12</v>
      </c>
      <c r="E13" s="19" t="s">
        <v>35</v>
      </c>
      <c r="F13" s="19" t="s">
        <v>36</v>
      </c>
      <c r="G13" s="18" t="s">
        <v>12</v>
      </c>
      <c r="H13" s="10">
        <f>ABPL!J13</f>
        <v>24.2</v>
      </c>
      <c r="I13" s="17" t="str">
        <f>IF(B13="-","-",[1]Relative!J5773)</f>
        <v>-</v>
      </c>
    </row>
    <row r="14" spans="1:9">
      <c r="A14" s="9" t="str">
        <f>ABPL!A14</f>
        <v>Jakub Viscardi</v>
      </c>
      <c r="B14" s="9" t="str">
        <f>IF([1]Relative!H5774="","-",[1]Relative!H5774)</f>
        <v>-</v>
      </c>
      <c r="C14" s="9" t="s">
        <v>13</v>
      </c>
      <c r="D14" s="18" t="s">
        <v>12</v>
      </c>
      <c r="E14" s="19" t="s">
        <v>37</v>
      </c>
      <c r="F14" s="19" t="s">
        <v>38</v>
      </c>
      <c r="G14" s="18" t="s">
        <v>12</v>
      </c>
      <c r="H14" s="10">
        <f>ABPL!J14</f>
        <v>25</v>
      </c>
      <c r="I14" s="17" t="str">
        <f>IF(B14="-","-",[1]Relative!J5774)</f>
        <v>-</v>
      </c>
    </row>
    <row r="15" spans="1:9">
      <c r="A15" s="9" t="str">
        <f>ABPL!A15</f>
        <v>Jakub Viscardi</v>
      </c>
      <c r="B15" s="9" t="str">
        <f>IF([1]Relative!H5775="","-",[1]Relative!H5775)</f>
        <v>-</v>
      </c>
      <c r="C15" s="9" t="s">
        <v>13</v>
      </c>
      <c r="D15" s="18" t="s">
        <v>12</v>
      </c>
      <c r="E15" s="19" t="s">
        <v>39</v>
      </c>
      <c r="F15" s="19" t="s">
        <v>40</v>
      </c>
      <c r="G15" s="18" t="s">
        <v>12</v>
      </c>
      <c r="H15" s="10">
        <f>ABPL!J15</f>
        <v>21.9</v>
      </c>
      <c r="I15" s="17" t="str">
        <f>IF(B15="-","-",[1]Relative!J5775)</f>
        <v>-</v>
      </c>
    </row>
    <row r="16" spans="1:9">
      <c r="A16" s="9" t="str">
        <f>ABPL!A16</f>
        <v>Jakub Viscardi</v>
      </c>
      <c r="B16" s="9" t="str">
        <f>IF([1]Relative!H5776="","-",[1]Relative!H5776)</f>
        <v>-</v>
      </c>
      <c r="C16" s="9" t="s">
        <v>13</v>
      </c>
      <c r="D16" s="18" t="s">
        <v>12</v>
      </c>
      <c r="E16" s="12">
        <v>43297</v>
      </c>
      <c r="F16" s="12">
        <v>43298</v>
      </c>
      <c r="G16" s="18" t="s">
        <v>12</v>
      </c>
      <c r="H16" s="10">
        <f>ABPL!J16</f>
        <v>18.600000000000001</v>
      </c>
      <c r="I16" s="17" t="str">
        <f>IF(B16="-","-",[1]Relative!J5776)</f>
        <v>-</v>
      </c>
    </row>
    <row r="17" spans="1:9">
      <c r="A17" s="9" t="str">
        <f>ABPL!A17</f>
        <v>Jakub Viscardi</v>
      </c>
      <c r="B17" s="9" t="str">
        <f>IF([1]Relative!H5777="","-",[1]Relative!H5777)</f>
        <v>-</v>
      </c>
      <c r="C17" s="9" t="s">
        <v>13</v>
      </c>
      <c r="D17" s="18" t="s">
        <v>12</v>
      </c>
      <c r="E17" s="19" t="s">
        <v>33</v>
      </c>
      <c r="F17" s="19" t="s">
        <v>41</v>
      </c>
      <c r="G17" s="18" t="s">
        <v>12</v>
      </c>
      <c r="H17" s="10">
        <f>ABPL!J17</f>
        <v>18.399999999999999</v>
      </c>
      <c r="I17" s="17" t="str">
        <f>IF(B17="-","-",[1]Relative!J5777)</f>
        <v>-</v>
      </c>
    </row>
    <row r="18" spans="1:9">
      <c r="A18" s="9" t="str">
        <f>ABPL!A18</f>
        <v>Jakub Viscardi</v>
      </c>
      <c r="B18" s="9" t="str">
        <f>IF([1]Relative!H5778="","-",[1]Relative!H5778)</f>
        <v>-</v>
      </c>
      <c r="C18" s="9" t="s">
        <v>13</v>
      </c>
      <c r="D18" s="18" t="s">
        <v>12</v>
      </c>
      <c r="E18" s="19" t="s">
        <v>43</v>
      </c>
      <c r="F18" s="19" t="s">
        <v>44</v>
      </c>
      <c r="G18" s="18" t="s">
        <v>12</v>
      </c>
      <c r="H18" s="10">
        <f>ABPL!J18</f>
        <v>18.2</v>
      </c>
      <c r="I18" s="17" t="str">
        <f>IF(B18="-","-",[1]Relative!J5778)</f>
        <v>-</v>
      </c>
    </row>
    <row r="19" spans="1:9">
      <c r="A19" s="9"/>
      <c r="B19" s="9"/>
      <c r="C19" s="9"/>
      <c r="D19" s="9"/>
      <c r="E19" s="9"/>
      <c r="F19" s="9"/>
      <c r="G19" s="9"/>
      <c r="H19" s="10"/>
      <c r="I19" s="17"/>
    </row>
    <row r="20" spans="1:9">
      <c r="A20" s="9"/>
      <c r="B20" s="9"/>
      <c r="C20" s="9"/>
      <c r="D20" s="9"/>
      <c r="E20" s="9"/>
      <c r="F20" s="9"/>
      <c r="G20" s="9"/>
      <c r="H20" s="10"/>
      <c r="I20" s="17"/>
    </row>
    <row r="31" spans="1:9">
      <c r="C31" s="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>
    <tabColor theme="5" tint="-0.249977111117893"/>
  </sheetPr>
  <dimension ref="A1:I14"/>
  <sheetViews>
    <sheetView topLeftCell="A70" workbookViewId="0">
      <selection activeCell="A17" sqref="A17:XFD57"/>
    </sheetView>
  </sheetViews>
  <sheetFormatPr defaultRowHeight="12.75"/>
  <cols>
    <col min="1" max="1" width="15.7109375" customWidth="1"/>
    <col min="2" max="2" width="25.85546875" customWidth="1"/>
    <col min="3" max="3" width="10.140625" customWidth="1"/>
    <col min="4" max="4" width="14.5703125" customWidth="1"/>
    <col min="5" max="6" width="17.7109375" customWidth="1"/>
    <col min="7" max="7" width="22.85546875" customWidth="1"/>
    <col min="8" max="8" width="24.42578125" customWidth="1"/>
    <col min="9" max="10" width="20.5703125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108</v>
      </c>
      <c r="B3" s="24"/>
      <c r="C3" s="25"/>
      <c r="D3" s="25"/>
      <c r="E3" s="25"/>
      <c r="F3" s="25"/>
      <c r="G3" s="25"/>
      <c r="H3" s="24"/>
      <c r="I3" s="25"/>
    </row>
    <row r="4" spans="1:9">
      <c r="A4" t="str">
        <f>PGE!A4</f>
        <v>Jakub Viscardi</v>
      </c>
      <c r="B4" t="s">
        <v>115</v>
      </c>
      <c r="C4" s="63" t="s">
        <v>13</v>
      </c>
      <c r="D4" s="26" t="s">
        <v>12</v>
      </c>
      <c r="E4" s="52" t="s">
        <v>17</v>
      </c>
      <c r="F4" s="52" t="s">
        <v>18</v>
      </c>
      <c r="G4" s="26" t="s">
        <v>109</v>
      </c>
      <c r="H4" s="53">
        <f>PGE!J4</f>
        <v>14.58</v>
      </c>
      <c r="I4" s="49">
        <f>IF(B4="-","-",[1]Relative!J10132)</f>
        <v>0</v>
      </c>
    </row>
    <row r="5" spans="1:9">
      <c r="A5" t="str">
        <f>PGE!A5</f>
        <v>Jakub Viscardi</v>
      </c>
      <c r="B5" t="str">
        <f>IF([1]Relative!H10133="","-",[1]Relative!H10133)</f>
        <v>-</v>
      </c>
      <c r="C5" s="63" t="s">
        <v>13</v>
      </c>
      <c r="D5" s="26" t="s">
        <v>12</v>
      </c>
      <c r="E5" s="65" t="s">
        <v>19</v>
      </c>
      <c r="F5" s="65" t="s">
        <v>20</v>
      </c>
      <c r="G5" s="26" t="s">
        <v>12</v>
      </c>
      <c r="H5" s="53">
        <f>PGE!J5</f>
        <v>13.11</v>
      </c>
      <c r="I5" s="49" t="str">
        <f>IF(B5="-","-",[1]Relative!J10133)</f>
        <v>-</v>
      </c>
    </row>
    <row r="6" spans="1:9">
      <c r="A6" t="str">
        <f>PGE!A6</f>
        <v>Jakub Viscardi</v>
      </c>
      <c r="B6" t="str">
        <f>IF([1]Relative!H10134="","-",[1]Relative!H10134)</f>
        <v>-</v>
      </c>
      <c r="C6" s="63" t="s">
        <v>13</v>
      </c>
      <c r="D6" s="26" t="s">
        <v>12</v>
      </c>
      <c r="E6" s="65" t="s">
        <v>23</v>
      </c>
      <c r="F6" s="65" t="s">
        <v>24</v>
      </c>
      <c r="G6" s="26" t="s">
        <v>12</v>
      </c>
      <c r="H6" s="53">
        <f>PGE!J6</f>
        <v>11.99</v>
      </c>
      <c r="I6" s="49" t="str">
        <f>IF(B6="-","-",[1]Relative!J10134)</f>
        <v>-</v>
      </c>
    </row>
    <row r="7" spans="1:9">
      <c r="A7" t="str">
        <f>PGE!A7</f>
        <v>Jakub Viscardi</v>
      </c>
      <c r="B7" t="str">
        <f>IF([1]Relative!H10135="","-",[1]Relative!H10135)</f>
        <v>-</v>
      </c>
      <c r="C7" s="63" t="s">
        <v>13</v>
      </c>
      <c r="D7" s="26" t="s">
        <v>12</v>
      </c>
      <c r="E7" s="65" t="s">
        <v>25</v>
      </c>
      <c r="F7" s="65" t="s">
        <v>26</v>
      </c>
      <c r="G7" s="26" t="s">
        <v>12</v>
      </c>
      <c r="H7" s="53">
        <f>PGE!J7</f>
        <v>12.66</v>
      </c>
      <c r="I7" s="49" t="str">
        <f>IF(B7="-","-",[1]Relative!J10135)</f>
        <v>-</v>
      </c>
    </row>
    <row r="8" spans="1:9">
      <c r="A8" t="str">
        <f>PGE!A8</f>
        <v>Jakub Viscardi</v>
      </c>
      <c r="B8" t="str">
        <f>IF([1]Relative!H10136="","-",[1]Relative!H10136)</f>
        <v>-</v>
      </c>
      <c r="C8" s="63" t="s">
        <v>13</v>
      </c>
      <c r="D8" s="26" t="s">
        <v>12</v>
      </c>
      <c r="E8" s="65" t="s">
        <v>27</v>
      </c>
      <c r="F8" s="65" t="s">
        <v>28</v>
      </c>
      <c r="G8" s="26" t="s">
        <v>12</v>
      </c>
      <c r="H8" s="53">
        <f>PGE!J8</f>
        <v>12.6</v>
      </c>
      <c r="I8" s="49" t="str">
        <f>IF(B8="-","-",[1]Relative!J10136)</f>
        <v>-</v>
      </c>
    </row>
    <row r="9" spans="1:9">
      <c r="A9" t="str">
        <f>PGE!A9</f>
        <v>Jakub Viscardi</v>
      </c>
      <c r="B9" t="str">
        <f>IF([1]Relative!H10137="","-",[1]Relative!H10137)</f>
        <v>-</v>
      </c>
      <c r="C9" s="63" t="s">
        <v>13</v>
      </c>
      <c r="D9" s="26" t="s">
        <v>12</v>
      </c>
      <c r="E9" s="65" t="s">
        <v>29</v>
      </c>
      <c r="F9" s="65" t="s">
        <v>30</v>
      </c>
      <c r="G9" s="26" t="s">
        <v>12</v>
      </c>
      <c r="H9" s="53">
        <f>PGE!J9</f>
        <v>10.84</v>
      </c>
      <c r="I9" s="49" t="str">
        <f>IF(B9="-","-",[1]Relative!J10137)</f>
        <v>-</v>
      </c>
    </row>
    <row r="10" spans="1:9">
      <c r="A10" t="str">
        <f>PGE!A10</f>
        <v>Jakub Viscardi</v>
      </c>
      <c r="B10" t="str">
        <f>IF([1]Relative!H10138="","-",[1]Relative!H10138)</f>
        <v>-</v>
      </c>
      <c r="C10" s="63" t="s">
        <v>13</v>
      </c>
      <c r="D10" s="26" t="s">
        <v>12</v>
      </c>
      <c r="E10" s="65">
        <v>43171</v>
      </c>
      <c r="F10" s="65">
        <v>43172</v>
      </c>
      <c r="G10" s="26" t="s">
        <v>12</v>
      </c>
      <c r="H10" s="53">
        <f>PGE!J10</f>
        <v>10.76</v>
      </c>
      <c r="I10" s="49" t="str">
        <f>IF(B10="-","-",[1]Relative!J10138)</f>
        <v>-</v>
      </c>
    </row>
    <row r="11" spans="1:9">
      <c r="A11" t="str">
        <f>PGE!A11</f>
        <v>Jakub Viscardi</v>
      </c>
      <c r="B11" t="str">
        <f>IF([1]Relative!H10139="","-",[1]Relative!H10139)</f>
        <v>-</v>
      </c>
      <c r="C11" s="63" t="s">
        <v>13</v>
      </c>
      <c r="D11" s="26" t="s">
        <v>12</v>
      </c>
      <c r="E11" s="65" t="s">
        <v>35</v>
      </c>
      <c r="F11" s="65" t="s">
        <v>36</v>
      </c>
      <c r="G11" s="26" t="s">
        <v>12</v>
      </c>
      <c r="H11" s="53">
        <f>PGE!J11</f>
        <v>10.39</v>
      </c>
      <c r="I11" s="49" t="str">
        <f>IF(B11="-","-",[1]Relative!J10139)</f>
        <v>-</v>
      </c>
    </row>
    <row r="12" spans="1:9">
      <c r="A12" t="str">
        <f>PGE!A12</f>
        <v>Jakub Viscardi</v>
      </c>
      <c r="B12" t="str">
        <f>IF([1]Relative!H10140="","-",[1]Relative!H10140)</f>
        <v>-</v>
      </c>
      <c r="C12" s="63" t="s">
        <v>13</v>
      </c>
      <c r="D12" s="26" t="s">
        <v>12</v>
      </c>
      <c r="E12" s="65" t="s">
        <v>39</v>
      </c>
      <c r="F12" s="65" t="s">
        <v>40</v>
      </c>
      <c r="G12" s="26" t="s">
        <v>12</v>
      </c>
      <c r="H12" s="53">
        <f>PGE!J12</f>
        <v>9.2799999999999994</v>
      </c>
      <c r="I12" s="49" t="str">
        <f>IF(B12="-","-",[1]Relative!J10140)</f>
        <v>-</v>
      </c>
    </row>
    <row r="13" spans="1:9">
      <c r="A13" t="str">
        <f>PGE!A13</f>
        <v>Jakub Viscardi</v>
      </c>
      <c r="B13" t="str">
        <f>IF([1]Relative!H10141="","-",[1]Relative!H10141)</f>
        <v>-</v>
      </c>
      <c r="C13" s="63" t="s">
        <v>13</v>
      </c>
      <c r="D13" s="26" t="s">
        <v>12</v>
      </c>
      <c r="E13" s="65" t="s">
        <v>61</v>
      </c>
      <c r="F13" s="65" t="s">
        <v>62</v>
      </c>
      <c r="G13" s="26" t="s">
        <v>12</v>
      </c>
      <c r="H13" s="53">
        <f>PGE!J13</f>
        <v>9.5500000000000007</v>
      </c>
      <c r="I13" s="49" t="str">
        <f>IF(B13="-","-",[1]Relative!J10141)</f>
        <v>-</v>
      </c>
    </row>
    <row r="14" spans="1:9">
      <c r="A14" t="str">
        <f>PGE!A14</f>
        <v>Jakub Viscardi</v>
      </c>
      <c r="B14" t="str">
        <f>IF([1]Relative!H10142="","-",[1]Relative!H10142)</f>
        <v>-</v>
      </c>
      <c r="C14" s="63" t="s">
        <v>13</v>
      </c>
      <c r="D14" s="26" t="s">
        <v>12</v>
      </c>
      <c r="E14" s="65" t="s">
        <v>43</v>
      </c>
      <c r="F14" s="65" t="s">
        <v>44</v>
      </c>
      <c r="G14" s="26" t="s">
        <v>12</v>
      </c>
      <c r="H14" s="53">
        <f>PGE!J14</f>
        <v>9.7899999999999991</v>
      </c>
      <c r="I14" s="49" t="str">
        <f>IF(B14="-","-",[1]Relative!J10142)</f>
        <v>-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>
    <tabColor theme="5" tint="-0.249977111117893"/>
  </sheetPr>
  <dimension ref="A1:L17"/>
  <sheetViews>
    <sheetView topLeftCell="A22" workbookViewId="0">
      <selection activeCell="A18" sqref="A18:XFD57"/>
    </sheetView>
  </sheetViews>
  <sheetFormatPr defaultRowHeight="12.75"/>
  <cols>
    <col min="1" max="1" width="15.7109375" customWidth="1"/>
    <col min="2" max="2" width="17.28515625" bestFit="1" customWidth="1"/>
    <col min="4" max="4" width="10.140625" bestFit="1" customWidth="1"/>
    <col min="5" max="6" width="15.42578125" customWidth="1"/>
    <col min="7" max="7" width="22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2">
      <c r="A1" s="20" t="s">
        <v>0</v>
      </c>
      <c r="B1" s="20"/>
      <c r="D1" s="21"/>
      <c r="E1" s="21"/>
      <c r="F1" s="21"/>
      <c r="G1" s="21"/>
      <c r="H1" s="21"/>
      <c r="I1" s="21"/>
      <c r="L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110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25"/>
    </row>
    <row r="4" spans="1:12" ht="12" customHeight="1">
      <c r="A4" s="89" t="s">
        <v>16</v>
      </c>
      <c r="B4" s="89" t="s">
        <v>102</v>
      </c>
      <c r="C4" s="29" t="s">
        <v>13</v>
      </c>
      <c r="D4" s="51" t="s">
        <v>12</v>
      </c>
      <c r="E4" s="58" t="s">
        <v>17</v>
      </c>
      <c r="F4" s="58" t="s">
        <v>18</v>
      </c>
      <c r="G4" s="51" t="s">
        <v>27</v>
      </c>
      <c r="H4" s="90" t="str">
        <f>IF([1]Absolute!I10199="","-",IF($B5="","-",[1]Absolute!I10199))</f>
        <v>-</v>
      </c>
      <c r="I4" s="90" t="str">
        <f>IF([1]Absolute!J10199="","-",IF($B5="","-",[1]Absolute!J10199))</f>
        <v>-</v>
      </c>
      <c r="J4" s="91">
        <f>[1]Absolute!K10199</f>
        <v>3.94</v>
      </c>
      <c r="K4" s="91">
        <f>[1]Absolute!L10199</f>
        <v>2.5</v>
      </c>
      <c r="L4" s="27" t="s">
        <v>13</v>
      </c>
    </row>
    <row r="5" spans="1:12" ht="12" customHeight="1">
      <c r="A5" s="89" t="s">
        <v>16</v>
      </c>
      <c r="B5" s="89" t="str">
        <f>IF([1]Absolute!G10200="","-",[1]Absolute!G10200)</f>
        <v>-</v>
      </c>
      <c r="C5" s="29" t="s">
        <v>13</v>
      </c>
      <c r="D5" s="51" t="s">
        <v>12</v>
      </c>
      <c r="E5" s="62" t="s">
        <v>19</v>
      </c>
      <c r="F5" s="62" t="s">
        <v>20</v>
      </c>
      <c r="G5" s="51" t="s">
        <v>12</v>
      </c>
      <c r="H5" s="90" t="str">
        <f>IF([1]Absolute!I10200="","-",IF($B6="","-",[1]Absolute!I10200))</f>
        <v>-</v>
      </c>
      <c r="I5" s="90" t="str">
        <f>IF([1]Absolute!J10200="","-",IF($B6="","-",[1]Absolute!J10200))</f>
        <v>-</v>
      </c>
      <c r="J5" s="91">
        <f>[1]Absolute!K10200</f>
        <v>3.61</v>
      </c>
      <c r="K5" s="91">
        <f>[1]Absolute!L10200</f>
        <v>2.5</v>
      </c>
      <c r="L5" s="27" t="str">
        <f t="shared" ref="L5:L15" si="0">IF(K5&gt;K4,"↑",IF(K5=K4,"→","↓"))</f>
        <v>→</v>
      </c>
    </row>
    <row r="6" spans="1:12" ht="12" customHeight="1">
      <c r="A6" s="89" t="s">
        <v>16</v>
      </c>
      <c r="B6" s="89" t="str">
        <f>IF([1]Absolute!G10201="","-",[1]Absolute!G10201)</f>
        <v>-</v>
      </c>
      <c r="C6" s="29" t="s">
        <v>13</v>
      </c>
      <c r="D6" s="51" t="s">
        <v>12</v>
      </c>
      <c r="E6" s="62" t="s">
        <v>23</v>
      </c>
      <c r="F6" s="62" t="s">
        <v>24</v>
      </c>
      <c r="G6" s="51" t="s">
        <v>12</v>
      </c>
      <c r="H6" s="90" t="str">
        <f>IF([1]Absolute!I10201="","-",IF($B7="","-",[1]Absolute!I10201))</f>
        <v>-</v>
      </c>
      <c r="I6" s="90" t="str">
        <f>IF([1]Absolute!J10201="","-",IF($B7="","-",[1]Absolute!J10201))</f>
        <v>-</v>
      </c>
      <c r="J6" s="91">
        <f>[1]Absolute!K10201</f>
        <v>3.07</v>
      </c>
      <c r="K6" s="91">
        <f>[1]Absolute!L10201</f>
        <v>2.5</v>
      </c>
      <c r="L6" s="27" t="str">
        <f t="shared" si="0"/>
        <v>→</v>
      </c>
    </row>
    <row r="7" spans="1:12" ht="12" customHeight="1">
      <c r="A7" s="89" t="s">
        <v>16</v>
      </c>
      <c r="B7" s="89" t="str">
        <f>IF([1]Absolute!G10202="","-",[1]Absolute!G10202)</f>
        <v>-</v>
      </c>
      <c r="C7" s="29" t="s">
        <v>13</v>
      </c>
      <c r="D7" s="51" t="s">
        <v>12</v>
      </c>
      <c r="E7" s="62" t="s">
        <v>25</v>
      </c>
      <c r="F7" s="62" t="s">
        <v>26</v>
      </c>
      <c r="G7" s="51" t="s">
        <v>12</v>
      </c>
      <c r="H7" s="90" t="str">
        <f>IF([1]Absolute!I10202="","-",IF($B8="","-",[1]Absolute!I10202))</f>
        <v>-</v>
      </c>
      <c r="I7" s="90" t="str">
        <f>IF([1]Absolute!J10202="","-",IF($B8="","-",[1]Absolute!J10202))</f>
        <v>-</v>
      </c>
      <c r="J7" s="91">
        <f>[1]Absolute!K10202</f>
        <v>3.28</v>
      </c>
      <c r="K7" s="91">
        <f>[1]Absolute!L10202</f>
        <v>2.9</v>
      </c>
      <c r="L7" s="27" t="str">
        <f t="shared" si="0"/>
        <v>↑</v>
      </c>
    </row>
    <row r="8" spans="1:12" ht="12" customHeight="1">
      <c r="A8" s="89" t="s">
        <v>16</v>
      </c>
      <c r="B8" s="89" t="str">
        <f>IF([1]Absolute!G10203="","-",[1]Absolute!G10203)</f>
        <v>Sell</v>
      </c>
      <c r="C8" s="29" t="s">
        <v>13</v>
      </c>
      <c r="D8" s="62" t="s">
        <v>27</v>
      </c>
      <c r="E8" s="92" t="s">
        <v>12</v>
      </c>
      <c r="F8" s="62" t="s">
        <v>28</v>
      </c>
      <c r="G8" s="51" t="s">
        <v>111</v>
      </c>
      <c r="H8" s="90">
        <f>IF([1]Absolute!I10203="","-",IF($B9="","-",[1]Absolute!I10203))</f>
        <v>-0.32698412698412693</v>
      </c>
      <c r="I8" s="90">
        <f>IF([1]Absolute!J10203="","-",IF($B9="","-",[1]Absolute!J10203))</f>
        <v>-0.25517950508960141</v>
      </c>
      <c r="J8" s="91">
        <f>[1]Absolute!K10203</f>
        <v>3.15</v>
      </c>
      <c r="K8" s="91">
        <f>[1]Absolute!L10203</f>
        <v>2.9</v>
      </c>
      <c r="L8" s="27" t="str">
        <f t="shared" si="0"/>
        <v>→</v>
      </c>
    </row>
    <row r="9" spans="1:12" ht="12" customHeight="1">
      <c r="A9" s="89" t="s">
        <v>16</v>
      </c>
      <c r="B9" s="89" t="str">
        <f>IF([1]Absolute!G10204="","-",[1]Absolute!G10204)</f>
        <v>-</v>
      </c>
      <c r="C9" s="29" t="s">
        <v>13</v>
      </c>
      <c r="D9" s="51" t="s">
        <v>12</v>
      </c>
      <c r="E9" s="62" t="s">
        <v>29</v>
      </c>
      <c r="F9" s="62" t="s">
        <v>30</v>
      </c>
      <c r="G9" s="51" t="s">
        <v>12</v>
      </c>
      <c r="H9" s="90" t="str">
        <f>IF([1]Absolute!I10204="","-",IF($B10="","-",[1]Absolute!I10204))</f>
        <v>-</v>
      </c>
      <c r="I9" s="90" t="str">
        <f>IF([1]Absolute!J10204="","-",IF($B10="","-",[1]Absolute!J10204))</f>
        <v>-</v>
      </c>
      <c r="J9" s="91">
        <f>[1]Absolute!K10204</f>
        <v>2.83</v>
      </c>
      <c r="K9" s="91">
        <f>[1]Absolute!L10204</f>
        <v>2.9</v>
      </c>
      <c r="L9" s="27" t="str">
        <f t="shared" si="0"/>
        <v>→</v>
      </c>
    </row>
    <row r="10" spans="1:12" ht="12" customHeight="1">
      <c r="A10" s="89" t="s">
        <v>16</v>
      </c>
      <c r="B10" s="89" t="str">
        <f>IF([1]Absolute!G10205="","-",[1]Absolute!G10205)</f>
        <v>-</v>
      </c>
      <c r="C10" s="29" t="s">
        <v>13</v>
      </c>
      <c r="D10" s="51" t="s">
        <v>12</v>
      </c>
      <c r="E10" s="62">
        <v>43171</v>
      </c>
      <c r="F10" s="62">
        <v>43172</v>
      </c>
      <c r="G10" s="51" t="s">
        <v>12</v>
      </c>
      <c r="H10" s="90" t="str">
        <f>IF([1]Absolute!I10205="","-",IF(#REF!="","-",[1]Absolute!I10205))</f>
        <v>-</v>
      </c>
      <c r="I10" s="90" t="str">
        <f>IF([1]Absolute!J10205="","-",IF(#REF!="","-",[1]Absolute!J10205))</f>
        <v>-</v>
      </c>
      <c r="J10" s="91">
        <f>[1]Absolute!K10205</f>
        <v>2.64</v>
      </c>
      <c r="K10" s="91">
        <f>[1]Absolute!L10205</f>
        <v>2.9</v>
      </c>
      <c r="L10" s="27" t="str">
        <f t="shared" si="0"/>
        <v>→</v>
      </c>
    </row>
    <row r="11" spans="1:12" ht="12" customHeight="1">
      <c r="A11" s="89" t="s">
        <v>16</v>
      </c>
      <c r="B11" s="89" t="str">
        <f>IF([1]Absolute!G10206="","-",[1]Absolute!G10206)</f>
        <v>-</v>
      </c>
      <c r="C11" s="29" t="s">
        <v>13</v>
      </c>
      <c r="D11" s="51" t="s">
        <v>12</v>
      </c>
      <c r="E11" s="62" t="s">
        <v>35</v>
      </c>
      <c r="F11" s="62" t="s">
        <v>36</v>
      </c>
      <c r="G11" s="51" t="s">
        <v>12</v>
      </c>
      <c r="H11" s="90" t="str">
        <f>IF([1]Absolute!I10206="","-",IF(#REF!="","-",[1]Absolute!I10206))</f>
        <v>-</v>
      </c>
      <c r="I11" s="90" t="str">
        <f>IF([1]Absolute!J10206="","-",IF(#REF!="","-",[1]Absolute!J10206))</f>
        <v>-</v>
      </c>
      <c r="J11" s="91">
        <f>[1]Absolute!K10206</f>
        <v>2.42</v>
      </c>
      <c r="K11" s="91">
        <f>[1]Absolute!L10206</f>
        <v>2.9</v>
      </c>
      <c r="L11" s="27" t="str">
        <f t="shared" si="0"/>
        <v>→</v>
      </c>
    </row>
    <row r="12" spans="1:12" ht="12" customHeight="1">
      <c r="A12" s="89" t="s">
        <v>16</v>
      </c>
      <c r="B12" s="89" t="str">
        <f>IF([1]Absolute!G10207="","-",[1]Absolute!G10207)</f>
        <v>-</v>
      </c>
      <c r="C12" s="29" t="s">
        <v>13</v>
      </c>
      <c r="D12" s="51" t="s">
        <v>12</v>
      </c>
      <c r="E12" s="62" t="s">
        <v>39</v>
      </c>
      <c r="F12" s="62" t="s">
        <v>40</v>
      </c>
      <c r="G12" s="51" t="s">
        <v>12</v>
      </c>
      <c r="H12" s="90" t="str">
        <f>IF([1]Absolute!I10207="","-",IF(#REF!="","-",[1]Absolute!I10207))</f>
        <v>-</v>
      </c>
      <c r="I12" s="90" t="str">
        <f>IF([1]Absolute!J10207="","-",IF(#REF!="","-",[1]Absolute!J10207))</f>
        <v>-</v>
      </c>
      <c r="J12" s="91">
        <f>[1]Absolute!K10207</f>
        <v>2.0099999999999998</v>
      </c>
      <c r="K12" s="91">
        <f>[1]Absolute!L10207</f>
        <v>2.9</v>
      </c>
      <c r="L12" s="27" t="str">
        <f t="shared" si="0"/>
        <v>→</v>
      </c>
    </row>
    <row r="13" spans="1:12" ht="12" customHeight="1">
      <c r="A13" s="89" t="s">
        <v>16</v>
      </c>
      <c r="B13" s="89" t="str">
        <f>IF([1]Absolute!G10208="","-",[1]Absolute!G10208)</f>
        <v>-</v>
      </c>
      <c r="C13" s="29" t="s">
        <v>15</v>
      </c>
      <c r="D13" t="s">
        <v>12</v>
      </c>
      <c r="E13" s="12">
        <v>43297</v>
      </c>
      <c r="F13" s="12">
        <v>43298</v>
      </c>
      <c r="G13" t="s">
        <v>12</v>
      </c>
      <c r="H13" s="90" t="str">
        <f>IF([1]Absolute!I10208="","-",IF(#REF!="","-",[1]Absolute!I10208))</f>
        <v>-</v>
      </c>
      <c r="I13" s="90" t="str">
        <f>IF([1]Absolute!J10208="","-",IF(#REF!="","-",[1]Absolute!J10208))</f>
        <v>-</v>
      </c>
      <c r="J13" s="91">
        <f>[1]Absolute!K10208</f>
        <v>2.21</v>
      </c>
      <c r="K13" s="91">
        <f>[1]Absolute!L10208</f>
        <v>2.9</v>
      </c>
      <c r="L13" s="27" t="str">
        <f t="shared" si="0"/>
        <v>→</v>
      </c>
    </row>
    <row r="14" spans="1:12" ht="12" customHeight="1">
      <c r="A14" s="89" t="s">
        <v>16</v>
      </c>
      <c r="B14" s="89" t="str">
        <f>IF([1]Absolute!G10209="","-",[1]Absolute!G10209)</f>
        <v>Hold</v>
      </c>
      <c r="C14" s="29" t="s">
        <v>15</v>
      </c>
      <c r="D14" s="51" t="s">
        <v>111</v>
      </c>
      <c r="E14" s="62" t="s">
        <v>12</v>
      </c>
      <c r="F14" s="62" t="s">
        <v>112</v>
      </c>
      <c r="G14" s="51" t="s">
        <v>113</v>
      </c>
      <c r="H14" s="90" t="e">
        <f>IF([1]Absolute!I10209="","-",IF(#REF!="","-",[1]Absolute!I10209))</f>
        <v>#REF!</v>
      </c>
      <c r="I14" s="90" t="e">
        <f>IF([1]Absolute!J10209="","-",IF(#REF!="","-",[1]Absolute!J10209))</f>
        <v>#REF!</v>
      </c>
      <c r="J14" s="91">
        <f>[1]Absolute!K10209</f>
        <v>2.12</v>
      </c>
      <c r="K14" s="91">
        <f>[1]Absolute!L10209</f>
        <v>2.5299999999999998</v>
      </c>
      <c r="L14" s="27" t="str">
        <f t="shared" si="0"/>
        <v>↓</v>
      </c>
    </row>
    <row r="15" spans="1:12" ht="12" customHeight="1">
      <c r="A15" s="89" t="s">
        <v>16</v>
      </c>
      <c r="B15" s="89" t="str">
        <f>IF([1]Absolute!G10210="","-",[1]Absolute!G10210)</f>
        <v>-</v>
      </c>
      <c r="C15" s="29" t="s">
        <v>13</v>
      </c>
      <c r="D15" s="51" t="s">
        <v>12</v>
      </c>
      <c r="E15" s="62" t="s">
        <v>43</v>
      </c>
      <c r="F15" s="62" t="s">
        <v>44</v>
      </c>
      <c r="G15" s="51" t="s">
        <v>12</v>
      </c>
      <c r="H15" s="90" t="str">
        <f>IF([1]Absolute!I10210="","-",IF(#REF!="","-",[1]Absolute!I10210))</f>
        <v>-</v>
      </c>
      <c r="I15" s="90" t="str">
        <f>IF([1]Absolute!J10210="","-",IF(#REF!="","-",[1]Absolute!J10210))</f>
        <v>-</v>
      </c>
      <c r="J15" s="91">
        <f>[1]Absolute!K10210</f>
        <v>2.21</v>
      </c>
      <c r="K15" s="91">
        <f>[1]Absolute!L10210</f>
        <v>2.5299999999999998</v>
      </c>
      <c r="L15" s="27" t="str">
        <f t="shared" si="0"/>
        <v>→</v>
      </c>
    </row>
    <row r="16" spans="1:12" ht="12" customHeight="1" thickBot="1">
      <c r="C16" s="26"/>
      <c r="D16" s="52"/>
      <c r="E16" s="26"/>
      <c r="F16" s="26"/>
      <c r="G16" s="26"/>
      <c r="H16" s="57"/>
      <c r="I16" s="57"/>
      <c r="J16" s="53"/>
      <c r="K16" s="53"/>
    </row>
    <row r="17" spans="5:7">
      <c r="E17" s="40"/>
      <c r="F17" s="41" t="s">
        <v>46</v>
      </c>
      <c r="G17" s="46"/>
    </row>
  </sheetData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tabColor theme="5" tint="-0.249977111117893"/>
  </sheetPr>
  <dimension ref="A1:I17"/>
  <sheetViews>
    <sheetView topLeftCell="A25" workbookViewId="0">
      <selection activeCell="A18" sqref="A18:XFD57"/>
    </sheetView>
  </sheetViews>
  <sheetFormatPr defaultRowHeight="12.75"/>
  <cols>
    <col min="1" max="1" width="15.7109375" customWidth="1"/>
    <col min="2" max="2" width="25.5703125" bestFit="1" customWidth="1"/>
    <col min="4" max="4" width="10.140625" bestFit="1" customWidth="1"/>
    <col min="5" max="5" width="15.7109375" style="21" bestFit="1" customWidth="1"/>
    <col min="6" max="6" width="15.7109375" style="21" customWidth="1"/>
    <col min="7" max="7" width="22" bestFit="1" customWidth="1"/>
    <col min="8" max="8" width="23.5703125" bestFit="1" customWidth="1"/>
    <col min="9" max="9" width="20.85546875" bestFit="1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108</v>
      </c>
      <c r="B3" s="24"/>
      <c r="C3" s="25"/>
      <c r="D3" s="25"/>
      <c r="E3" s="25"/>
      <c r="F3" s="25"/>
      <c r="G3" s="25"/>
      <c r="H3" s="24"/>
      <c r="I3" s="25"/>
    </row>
    <row r="4" spans="1:9" ht="11.25" customHeight="1">
      <c r="A4" s="89" t="str">
        <f>TauronPE!A4</f>
        <v>Jakub Viscardi</v>
      </c>
      <c r="B4" s="89" t="s">
        <v>115</v>
      </c>
      <c r="C4" s="50" t="s">
        <v>13</v>
      </c>
      <c r="D4" s="58" t="s">
        <v>12</v>
      </c>
      <c r="E4" s="58" t="s">
        <v>17</v>
      </c>
      <c r="F4" s="58" t="s">
        <v>18</v>
      </c>
      <c r="G4" s="58" t="s">
        <v>51</v>
      </c>
      <c r="H4" s="38">
        <f>[1]Relative!K10194</f>
        <v>3.94</v>
      </c>
      <c r="I4" s="90">
        <f>IF(B4="-","-",IF(B5="","-",[1]Relative!J10194))</f>
        <v>0</v>
      </c>
    </row>
    <row r="5" spans="1:9" ht="11.25" customHeight="1">
      <c r="A5" s="89" t="str">
        <f>TauronPE!A5</f>
        <v>Jakub Viscardi</v>
      </c>
      <c r="B5" s="89" t="str">
        <f>IF([1]Relative!H10195="","-",[1]Relative!H10195)</f>
        <v>-</v>
      </c>
      <c r="C5" s="50" t="s">
        <v>13</v>
      </c>
      <c r="D5" s="58" t="s">
        <v>12</v>
      </c>
      <c r="E5" s="62" t="s">
        <v>19</v>
      </c>
      <c r="F5" s="62" t="s">
        <v>20</v>
      </c>
      <c r="G5" s="58" t="s">
        <v>12</v>
      </c>
      <c r="H5" s="38">
        <f>[1]Relative!K10195</f>
        <v>3.61</v>
      </c>
      <c r="I5" s="90" t="str">
        <f>IF(B5="-","-",IF(B6="","-",[1]Relative!J10195))</f>
        <v>-</v>
      </c>
    </row>
    <row r="6" spans="1:9" ht="11.25" customHeight="1">
      <c r="A6" s="89" t="str">
        <f>TauronPE!A6</f>
        <v>Jakub Viscardi</v>
      </c>
      <c r="B6" s="89" t="str">
        <f>IF([1]Relative!H10196="","-",[1]Relative!H10196)</f>
        <v>-</v>
      </c>
      <c r="C6" s="50" t="s">
        <v>13</v>
      </c>
      <c r="D6" s="58" t="s">
        <v>12</v>
      </c>
      <c r="E6" s="62" t="s">
        <v>23</v>
      </c>
      <c r="F6" s="62" t="s">
        <v>24</v>
      </c>
      <c r="G6" s="58" t="s">
        <v>12</v>
      </c>
      <c r="H6" s="38">
        <f>[1]Relative!K10196</f>
        <v>3.07</v>
      </c>
      <c r="I6" s="90" t="str">
        <f>IF(B6="-","-",IF(B7="","-",[1]Relative!J10196))</f>
        <v>-</v>
      </c>
    </row>
    <row r="7" spans="1:9" ht="11.25" customHeight="1">
      <c r="A7" s="89" t="str">
        <f>TauronPE!A7</f>
        <v>Jakub Viscardi</v>
      </c>
      <c r="B7" s="89" t="str">
        <f>IF([1]Relative!H10197="","-",[1]Relative!H10197)</f>
        <v>-</v>
      </c>
      <c r="C7" s="50" t="s">
        <v>13</v>
      </c>
      <c r="D7" s="58" t="s">
        <v>12</v>
      </c>
      <c r="E7" s="62" t="s">
        <v>25</v>
      </c>
      <c r="F7" s="62" t="s">
        <v>26</v>
      </c>
      <c r="G7" s="58" t="s">
        <v>12</v>
      </c>
      <c r="H7" s="38">
        <f>[1]Relative!K10197</f>
        <v>3.28</v>
      </c>
      <c r="I7" s="90" t="str">
        <f>IF(B7="-","-",IF(B8="","-",[1]Relative!J10197))</f>
        <v>-</v>
      </c>
    </row>
    <row r="8" spans="1:9" ht="11.25" customHeight="1">
      <c r="A8" s="89" t="str">
        <f>TauronPE!A8</f>
        <v>Jakub Viscardi</v>
      </c>
      <c r="B8" s="89" t="str">
        <f>IF([1]Relative!H10198="","-",[1]Relative!H10198)</f>
        <v>-</v>
      </c>
      <c r="C8" s="50" t="s">
        <v>13</v>
      </c>
      <c r="D8" s="58" t="s">
        <v>12</v>
      </c>
      <c r="E8" s="62" t="s">
        <v>27</v>
      </c>
      <c r="F8" s="62" t="s">
        <v>28</v>
      </c>
      <c r="G8" s="58" t="s">
        <v>12</v>
      </c>
      <c r="H8" s="38">
        <f>[1]Relative!K10198</f>
        <v>3.15</v>
      </c>
      <c r="I8" s="90" t="str">
        <f>IF(B8="-","-",IF(B9="","-",[1]Relative!J10198))</f>
        <v>-</v>
      </c>
    </row>
    <row r="9" spans="1:9" ht="11.25" customHeight="1">
      <c r="A9" s="89" t="str">
        <f>TauronPE!A9</f>
        <v>Jakub Viscardi</v>
      </c>
      <c r="B9" s="89" t="str">
        <f>IF([1]Relative!H10199="","-",[1]Relative!H10199)</f>
        <v>-</v>
      </c>
      <c r="C9" s="50" t="s">
        <v>13</v>
      </c>
      <c r="D9" s="58" t="s">
        <v>12</v>
      </c>
      <c r="E9" s="62" t="s">
        <v>29</v>
      </c>
      <c r="F9" s="62" t="s">
        <v>30</v>
      </c>
      <c r="G9" s="58" t="s">
        <v>12</v>
      </c>
      <c r="H9" s="38">
        <f>[1]Relative!K10199</f>
        <v>2.83</v>
      </c>
      <c r="I9" s="90" t="str">
        <f>IF(B9="-","-",IF(B10="","-",[1]Relative!J10199))</f>
        <v>-</v>
      </c>
    </row>
    <row r="10" spans="1:9" ht="11.25" customHeight="1">
      <c r="A10" s="89" t="str">
        <f>TauronPE!A10</f>
        <v>Jakub Viscardi</v>
      </c>
      <c r="B10" s="89" t="str">
        <f>IF([1]Relative!H10200="","-",[1]Relative!H10200)</f>
        <v>Underweight</v>
      </c>
      <c r="C10" s="50" t="s">
        <v>13</v>
      </c>
      <c r="D10" s="62">
        <v>43171</v>
      </c>
      <c r="E10" s="21" t="s">
        <v>12</v>
      </c>
      <c r="F10" s="62">
        <v>43172</v>
      </c>
      <c r="G10" s="58" t="s">
        <v>57</v>
      </c>
      <c r="H10" s="38">
        <f>[1]Relative!K10200</f>
        <v>2.64</v>
      </c>
      <c r="I10" s="90">
        <f>IF(B10="-","-",IF(B11="","-",[1]Relative!J10200))</f>
        <v>-0.12407145936093056</v>
      </c>
    </row>
    <row r="11" spans="1:9" ht="11.25" customHeight="1">
      <c r="A11" s="89" t="str">
        <f>TauronPE!A11</f>
        <v>Jakub Viscardi</v>
      </c>
      <c r="B11" s="89" t="str">
        <f>IF([1]Relative!H10201="","-",[1]Relative!H10201)</f>
        <v>-</v>
      </c>
      <c r="C11" s="50" t="s">
        <v>13</v>
      </c>
      <c r="D11" s="62" t="s">
        <v>12</v>
      </c>
      <c r="E11" s="21" t="s">
        <v>35</v>
      </c>
      <c r="F11" s="62" t="s">
        <v>36</v>
      </c>
      <c r="G11" s="58" t="s">
        <v>12</v>
      </c>
      <c r="H11" s="38">
        <f>[1]Relative!K10201</f>
        <v>2.42</v>
      </c>
      <c r="I11" s="90" t="str">
        <f>IF(B11="-","-",IF(B12="","-",[1]Relative!J10201))</f>
        <v>-</v>
      </c>
    </row>
    <row r="12" spans="1:9" ht="11.25" customHeight="1">
      <c r="A12" s="89" t="str">
        <f>TauronPE!A12</f>
        <v>Jakub Viscardi</v>
      </c>
      <c r="B12" s="89" t="str">
        <f>IF([1]Relative!H10202="","-",[1]Relative!H10202)</f>
        <v>-</v>
      </c>
      <c r="C12" s="50" t="s">
        <v>13</v>
      </c>
      <c r="D12" s="62" t="s">
        <v>12</v>
      </c>
      <c r="E12" s="21" t="s">
        <v>39</v>
      </c>
      <c r="F12" s="62" t="s">
        <v>40</v>
      </c>
      <c r="G12" s="58" t="s">
        <v>12</v>
      </c>
      <c r="H12" s="38">
        <f>[1]Relative!K10202</f>
        <v>2.0099999999999998</v>
      </c>
      <c r="I12" s="90" t="str">
        <f>IF(B12="-","-",IF(B13="","-",[1]Relative!J10202))</f>
        <v>-</v>
      </c>
    </row>
    <row r="13" spans="1:9" ht="11.25" customHeight="1">
      <c r="A13" s="89" t="str">
        <f>TauronPE!A13</f>
        <v>Jakub Viscardi</v>
      </c>
      <c r="B13" s="89" t="str">
        <f>IF([1]Relative!H10203="","-",[1]Relative!H10203)</f>
        <v>-</v>
      </c>
      <c r="C13" s="50" t="s">
        <v>13</v>
      </c>
      <c r="D13" s="62" t="s">
        <v>12</v>
      </c>
      <c r="E13" s="12">
        <v>43297</v>
      </c>
      <c r="F13" s="12">
        <v>43298</v>
      </c>
      <c r="G13" s="58" t="s">
        <v>12</v>
      </c>
      <c r="H13" s="38">
        <f>[1]Relative!K10203</f>
        <v>2.21</v>
      </c>
      <c r="I13" s="90" t="str">
        <f>IF(B13="-","-",IF(#REF!="","-",[1]Relative!J10203))</f>
        <v>-</v>
      </c>
    </row>
    <row r="14" spans="1:9" ht="11.25" customHeight="1">
      <c r="A14" s="89" t="str">
        <f>TauronPE!A14</f>
        <v>Jakub Viscardi</v>
      </c>
      <c r="B14" s="89" t="str">
        <f>IF([1]Relative!H10204="","-",[1]Relative!H10204)</f>
        <v>-</v>
      </c>
      <c r="C14" s="50" t="s">
        <v>13</v>
      </c>
      <c r="D14" s="62" t="s">
        <v>12</v>
      </c>
      <c r="E14" s="21" t="s">
        <v>111</v>
      </c>
      <c r="F14" s="62" t="s">
        <v>112</v>
      </c>
      <c r="G14" s="58" t="s">
        <v>12</v>
      </c>
      <c r="H14" s="38">
        <f>[1]Relative!K10204</f>
        <v>2.12</v>
      </c>
      <c r="I14" s="90" t="str">
        <f>IF(B14="-","-",IF(#REF!="","-",[1]Relative!J10204))</f>
        <v>-</v>
      </c>
    </row>
    <row r="15" spans="1:9" ht="11.25" customHeight="1">
      <c r="A15" s="89" t="str">
        <f>TauronPE!A15</f>
        <v>Jakub Viscardi</v>
      </c>
      <c r="B15" s="89" t="str">
        <f>IF([1]Relative!H10205="","-",[1]Relative!H10205)</f>
        <v>-</v>
      </c>
      <c r="C15" s="50" t="s">
        <v>13</v>
      </c>
      <c r="D15" s="62" t="s">
        <v>12</v>
      </c>
      <c r="E15" s="21" t="s">
        <v>43</v>
      </c>
      <c r="F15" s="62" t="s">
        <v>44</v>
      </c>
      <c r="G15" s="58" t="s">
        <v>12</v>
      </c>
      <c r="H15" s="38">
        <f>[1]Relative!K10205</f>
        <v>2.21</v>
      </c>
      <c r="I15" s="90" t="str">
        <f>IF(B15="-","-",IF(#REF!="","-",[1]Relative!J10205))</f>
        <v>-</v>
      </c>
    </row>
    <row r="16" spans="1:9" ht="11.25" customHeight="1"/>
    <row r="17" ht="11.25" customHeight="1"/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800000"/>
  </sheetPr>
  <dimension ref="A1:L20"/>
  <sheetViews>
    <sheetView topLeftCell="A10" workbookViewId="0">
      <selection activeCell="G26" sqref="G26"/>
    </sheetView>
  </sheetViews>
  <sheetFormatPr defaultRowHeight="12.75"/>
  <cols>
    <col min="1" max="1" width="15.7109375" customWidth="1"/>
    <col min="2" max="2" width="18.28515625" customWidth="1"/>
    <col min="4" max="4" width="18.7109375" customWidth="1"/>
    <col min="5" max="6" width="16.42578125" customWidth="1"/>
    <col min="7" max="7" width="23" customWidth="1"/>
    <col min="8" max="8" width="15.85546875" style="21" customWidth="1"/>
    <col min="9" max="9" width="22.28515625" style="21" customWidth="1"/>
    <col min="10" max="10" width="23.42578125" customWidth="1"/>
    <col min="11" max="11" width="16.42578125" customWidth="1"/>
  </cols>
  <sheetData>
    <row r="1" spans="1:12">
      <c r="A1" s="20" t="s">
        <v>0</v>
      </c>
      <c r="B1" s="20"/>
      <c r="D1" s="21"/>
      <c r="E1" s="21"/>
      <c r="F1" s="21"/>
      <c r="G1" s="21"/>
      <c r="L1" s="21"/>
    </row>
    <row r="2" spans="1:12">
      <c r="A2" s="22" t="s">
        <v>1</v>
      </c>
      <c r="B2" s="22" t="s">
        <v>2</v>
      </c>
      <c r="C2" s="22"/>
      <c r="D2" s="23" t="s">
        <v>53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54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25"/>
    </row>
    <row r="4" spans="1:12">
      <c r="A4" s="29" t="s">
        <v>16</v>
      </c>
      <c r="B4" s="29" t="s">
        <v>47</v>
      </c>
      <c r="C4" t="s">
        <v>13</v>
      </c>
      <c r="D4" s="30" t="s">
        <v>12</v>
      </c>
      <c r="E4" s="30" t="s">
        <v>17</v>
      </c>
      <c r="F4" s="30" t="s">
        <v>18</v>
      </c>
      <c r="G4" s="30" t="s">
        <v>51</v>
      </c>
      <c r="H4" s="31" t="str">
        <f>IF([1]Absolute!I5956="","-",IF($B5="","-",[1]Absolute!I5956))</f>
        <v>-</v>
      </c>
      <c r="I4" s="31" t="str">
        <f>IF([1]Absolute!J5956="","-",IF($B5="","-",[1]Absolute!J5956))</f>
        <v>-</v>
      </c>
      <c r="J4" s="32">
        <f>[1]Absolute!K5956</f>
        <v>2.58</v>
      </c>
      <c r="K4" s="33">
        <f>[1]Absolute!L5956</f>
        <v>4</v>
      </c>
      <c r="L4" s="27" t="s">
        <v>13</v>
      </c>
    </row>
    <row r="5" spans="1:12">
      <c r="A5" s="29" t="s">
        <v>16</v>
      </c>
      <c r="B5" s="29" t="str">
        <f>IF([1]Absolute!G5957="","-",[1]Absolute!G5957)</f>
        <v>-</v>
      </c>
      <c r="C5" t="s">
        <v>13</v>
      </c>
      <c r="D5" s="30" t="s">
        <v>12</v>
      </c>
      <c r="E5" s="35" t="s">
        <v>19</v>
      </c>
      <c r="F5" s="35" t="s">
        <v>20</v>
      </c>
      <c r="G5" s="30" t="s">
        <v>12</v>
      </c>
      <c r="H5" s="31" t="str">
        <f>IF([1]Absolute!I5957="","-",IF($B6="","-",[1]Absolute!I5957))</f>
        <v>-</v>
      </c>
      <c r="I5" s="31" t="str">
        <f>IF([1]Absolute!J5957="","-",IF($B6="","-",[1]Absolute!J5957))</f>
        <v>-</v>
      </c>
      <c r="J5" s="32">
        <f>[1]Absolute!K5957</f>
        <v>2.5499999999999998</v>
      </c>
      <c r="K5" s="33">
        <f>[1]Absolute!L5957</f>
        <v>4</v>
      </c>
      <c r="L5" s="27" t="str">
        <f t="shared" ref="L5:L18" si="0">IF(K5&gt;K4,"↑",IF(K5=K4,"→","↓"))</f>
        <v>→</v>
      </c>
    </row>
    <row r="6" spans="1:12">
      <c r="A6" s="29" t="s">
        <v>16</v>
      </c>
      <c r="B6" s="29" t="str">
        <f>IF([1]Absolute!G5958="","-",[1]Absolute!G5958)</f>
        <v>-</v>
      </c>
      <c r="C6" t="s">
        <v>13</v>
      </c>
      <c r="D6" s="30" t="s">
        <v>12</v>
      </c>
      <c r="E6" s="35" t="s">
        <v>21</v>
      </c>
      <c r="F6" s="35" t="s">
        <v>22</v>
      </c>
      <c r="G6" s="30" t="s">
        <v>12</v>
      </c>
      <c r="H6" s="31" t="str">
        <f>IF([1]Absolute!I5958="","-",IF($B7="","-",[1]Absolute!I5958))</f>
        <v>-</v>
      </c>
      <c r="I6" s="31" t="str">
        <f>IF([1]Absolute!J5958="","-",IF($B7="","-",[1]Absolute!J5958))</f>
        <v>-</v>
      </c>
      <c r="J6" s="32">
        <f>[1]Absolute!K5958</f>
        <v>2.7</v>
      </c>
      <c r="K6" s="33">
        <f>[1]Absolute!L5958</f>
        <v>4.5</v>
      </c>
      <c r="L6" s="27" t="str">
        <f t="shared" si="0"/>
        <v>↑</v>
      </c>
    </row>
    <row r="7" spans="1:12">
      <c r="A7" s="29" t="s">
        <v>16</v>
      </c>
      <c r="B7" s="29" t="str">
        <f>IF([1]Absolute!G5959="","-",[1]Absolute!G5959)</f>
        <v>-</v>
      </c>
      <c r="C7" t="s">
        <v>13</v>
      </c>
      <c r="D7" s="30" t="s">
        <v>12</v>
      </c>
      <c r="E7" s="35" t="s">
        <v>23</v>
      </c>
      <c r="F7" s="35" t="s">
        <v>24</v>
      </c>
      <c r="G7" s="30" t="s">
        <v>12</v>
      </c>
      <c r="H7" s="31" t="str">
        <f>IF([1]Absolute!I5959="","-",IF($B8="","-",[1]Absolute!I5959))</f>
        <v>-</v>
      </c>
      <c r="I7" s="31" t="str">
        <f>IF([1]Absolute!J5959="","-",IF($B8="","-",[1]Absolute!J5959))</f>
        <v>-</v>
      </c>
      <c r="J7" s="32">
        <f>[1]Absolute!K5959</f>
        <v>2.83</v>
      </c>
      <c r="K7" s="33">
        <f>[1]Absolute!L5959</f>
        <v>4.5</v>
      </c>
      <c r="L7" s="27" t="str">
        <f t="shared" si="0"/>
        <v>→</v>
      </c>
    </row>
    <row r="8" spans="1:12">
      <c r="A8" s="29" t="s">
        <v>16</v>
      </c>
      <c r="B8" s="29" t="str">
        <f>IF([1]Absolute!G5960="","-",[1]Absolute!G5960)</f>
        <v>-</v>
      </c>
      <c r="C8" t="s">
        <v>13</v>
      </c>
      <c r="D8" s="30" t="s">
        <v>12</v>
      </c>
      <c r="E8" s="35" t="s">
        <v>25</v>
      </c>
      <c r="F8" s="35" t="s">
        <v>26</v>
      </c>
      <c r="G8" s="30" t="s">
        <v>12</v>
      </c>
      <c r="H8" s="31" t="str">
        <f>IF([1]Absolute!I5960="","-",IF($B9="","-",[1]Absolute!I5960))</f>
        <v>-</v>
      </c>
      <c r="I8" s="31" t="str">
        <f>IF([1]Absolute!J5960="","-",IF($B9="","-",[1]Absolute!J5960))</f>
        <v>-</v>
      </c>
      <c r="J8" s="32">
        <f>[1]Absolute!K5960</f>
        <v>2.8</v>
      </c>
      <c r="K8" s="33">
        <f>[1]Absolute!L5960</f>
        <v>4.8</v>
      </c>
      <c r="L8" s="27" t="str">
        <f t="shared" si="0"/>
        <v>↑</v>
      </c>
    </row>
    <row r="9" spans="1:12">
      <c r="A9" s="29" t="s">
        <v>16</v>
      </c>
      <c r="B9" s="29" t="str">
        <f>IF([1]Absolute!G5961="","-",[1]Absolute!G5961)</f>
        <v>-</v>
      </c>
      <c r="C9" t="s">
        <v>13</v>
      </c>
      <c r="D9" s="30" t="s">
        <v>12</v>
      </c>
      <c r="E9" s="35" t="s">
        <v>27</v>
      </c>
      <c r="F9" s="35" t="s">
        <v>28</v>
      </c>
      <c r="G9" s="30" t="s">
        <v>12</v>
      </c>
      <c r="H9" s="31" t="str">
        <f>IF([1]Absolute!I5961="","-",IF($B10="","-",[1]Absolute!I5961))</f>
        <v>-</v>
      </c>
      <c r="I9" s="31" t="str">
        <f>IF([1]Absolute!J5961="","-",IF($B10="","-",[1]Absolute!J5961))</f>
        <v>-</v>
      </c>
      <c r="J9" s="32">
        <f>[1]Absolute!K5961</f>
        <v>3.22</v>
      </c>
      <c r="K9" s="33">
        <f>[1]Absolute!L5961</f>
        <v>4.8</v>
      </c>
      <c r="L9" s="27" t="str">
        <f t="shared" si="0"/>
        <v>→</v>
      </c>
    </row>
    <row r="10" spans="1:12">
      <c r="A10" s="29" t="s">
        <v>16</v>
      </c>
      <c r="B10" s="29" t="str">
        <f>IF([1]Absolute!G5962="","-",[1]Absolute!G5962)</f>
        <v>-</v>
      </c>
      <c r="C10" t="s">
        <v>13</v>
      </c>
      <c r="D10" s="30" t="s">
        <v>12</v>
      </c>
      <c r="E10" s="35" t="s">
        <v>55</v>
      </c>
      <c r="F10" s="35" t="s">
        <v>56</v>
      </c>
      <c r="G10" s="30" t="s">
        <v>12</v>
      </c>
      <c r="H10" s="31" t="str">
        <f>IF([1]Absolute!I5962="","-",IF($B11="","-",[1]Absolute!I5962))</f>
        <v>-</v>
      </c>
      <c r="I10" s="31" t="str">
        <f>IF([1]Absolute!J5962="","-",IF($B11="","-",[1]Absolute!J5962))</f>
        <v>-</v>
      </c>
      <c r="J10" s="32">
        <f>[1]Absolute!K5962</f>
        <v>3.41</v>
      </c>
      <c r="K10" s="33">
        <f>[1]Absolute!L5962</f>
        <v>4.8</v>
      </c>
      <c r="L10" s="27" t="str">
        <f t="shared" si="0"/>
        <v>→</v>
      </c>
    </row>
    <row r="11" spans="1:12">
      <c r="A11" s="29" t="s">
        <v>16</v>
      </c>
      <c r="B11" s="29" t="str">
        <f>IF([1]Absolute!G5963="","-",[1]Absolute!G5963)</f>
        <v>-</v>
      </c>
      <c r="C11" t="s">
        <v>13</v>
      </c>
      <c r="D11" s="30" t="s">
        <v>12</v>
      </c>
      <c r="E11" s="35" t="s">
        <v>29</v>
      </c>
      <c r="F11" s="35" t="s">
        <v>30</v>
      </c>
      <c r="G11" s="30" t="s">
        <v>12</v>
      </c>
      <c r="H11" s="31" t="str">
        <f>IF([1]Absolute!I5963="","-",IF($B12="","-",[1]Absolute!I5963))</f>
        <v>-</v>
      </c>
      <c r="I11" s="31" t="str">
        <f>IF([1]Absolute!J5963="","-",IF($B12="","-",[1]Absolute!J5963))</f>
        <v>-</v>
      </c>
      <c r="J11" s="32">
        <f>[1]Absolute!K5963</f>
        <v>3.4</v>
      </c>
      <c r="K11" s="33">
        <f>[1]Absolute!L5963</f>
        <v>4.8</v>
      </c>
      <c r="L11" s="27" t="str">
        <f t="shared" si="0"/>
        <v>→</v>
      </c>
    </row>
    <row r="12" spans="1:12">
      <c r="A12" s="29" t="s">
        <v>16</v>
      </c>
      <c r="B12" s="29" t="str">
        <f>IF([1]Absolute!G5964="","-",[1]Absolute!G5964)</f>
        <v>Buy</v>
      </c>
      <c r="C12" t="s">
        <v>13</v>
      </c>
      <c r="D12" s="35" t="s">
        <v>51</v>
      </c>
      <c r="E12" s="36" t="s">
        <v>12</v>
      </c>
      <c r="F12" s="35" t="s">
        <v>34</v>
      </c>
      <c r="G12" s="30" t="s">
        <v>57</v>
      </c>
      <c r="H12" s="31">
        <f>IF([1]Absolute!I5964="","-",IF($B13="","-",[1]Absolute!I5964))</f>
        <v>2.0467836257310079E-2</v>
      </c>
      <c r="I12" s="31">
        <f>IF([1]Absolute!J5964="","-",IF($B13="","-",[1]Absolute!J5964))</f>
        <v>6.777476145539052E-2</v>
      </c>
      <c r="J12" s="32">
        <f>[1]Absolute!K5964</f>
        <v>3.42</v>
      </c>
      <c r="K12" s="33">
        <f>[1]Absolute!L5964</f>
        <v>4.8</v>
      </c>
      <c r="L12" s="27" t="str">
        <f t="shared" si="0"/>
        <v>→</v>
      </c>
    </row>
    <row r="13" spans="1:12">
      <c r="A13" s="29" t="s">
        <v>16</v>
      </c>
      <c r="B13" s="29" t="str">
        <f>IF([1]Absolute!G5965="","-",[1]Absolute!G5965)</f>
        <v>-</v>
      </c>
      <c r="C13" t="s">
        <v>13</v>
      </c>
      <c r="D13" s="35" t="s">
        <v>12</v>
      </c>
      <c r="E13" s="36" t="s">
        <v>35</v>
      </c>
      <c r="F13" s="35" t="s">
        <v>36</v>
      </c>
      <c r="G13" s="30" t="s">
        <v>12</v>
      </c>
      <c r="H13" s="31" t="str">
        <f>IF([1]Absolute!I5965="","-",IF($B14="","-",[1]Absolute!I5965))</f>
        <v>-</v>
      </c>
      <c r="I13" s="31" t="str">
        <f>IF([1]Absolute!J5965="","-",IF($B14="","-",[1]Absolute!J5965))</f>
        <v>-</v>
      </c>
      <c r="J13" s="32">
        <f>[1]Absolute!K5965</f>
        <v>3.58</v>
      </c>
      <c r="K13" s="33">
        <f>[1]Absolute!L5965</f>
        <v>4.8</v>
      </c>
      <c r="L13" s="27" t="str">
        <f t="shared" si="0"/>
        <v>→</v>
      </c>
    </row>
    <row r="14" spans="1:12">
      <c r="A14" s="29" t="s">
        <v>16</v>
      </c>
      <c r="B14" s="29" t="str">
        <f>IF([1]Absolute!G5966="","-",[1]Absolute!G5966)</f>
        <v>-</v>
      </c>
      <c r="C14" t="s">
        <v>13</v>
      </c>
      <c r="D14" s="35" t="s">
        <v>12</v>
      </c>
      <c r="E14" s="36" t="s">
        <v>58</v>
      </c>
      <c r="F14" s="35" t="s">
        <v>37</v>
      </c>
      <c r="G14" s="30" t="s">
        <v>12</v>
      </c>
      <c r="H14" s="31" t="str">
        <f>IF([1]Absolute!I5966="","-",IF($B19="","-",[1]Absolute!I5966))</f>
        <v>-</v>
      </c>
      <c r="I14" s="31" t="str">
        <f>IF([1]Absolute!J5966="","-",IF($B19="","-",[1]Absolute!J5966))</f>
        <v>-</v>
      </c>
      <c r="J14" s="32">
        <f>[1]Absolute!K5966</f>
        <v>3.51</v>
      </c>
      <c r="K14" s="33">
        <f>[1]Absolute!L5966</f>
        <v>5.3</v>
      </c>
      <c r="L14" s="27" t="str">
        <f t="shared" si="0"/>
        <v>↑</v>
      </c>
    </row>
    <row r="15" spans="1:12">
      <c r="A15" s="29" t="s">
        <v>16</v>
      </c>
      <c r="B15" s="29" t="str">
        <f>IF([1]Absolute!G5967="","-",[1]Absolute!G5967)</f>
        <v>-</v>
      </c>
      <c r="C15" t="s">
        <v>13</v>
      </c>
      <c r="D15" s="35" t="s">
        <v>12</v>
      </c>
      <c r="E15" s="36" t="s">
        <v>59</v>
      </c>
      <c r="F15" s="35" t="s">
        <v>60</v>
      </c>
      <c r="G15" s="30" t="s">
        <v>12</v>
      </c>
      <c r="H15" s="31" t="str">
        <f>IF([1]Absolute!I5967="","-",IF($B20="","-",[1]Absolute!I5967))</f>
        <v>-</v>
      </c>
      <c r="I15" s="31" t="str">
        <f>IF([1]Absolute!J5967="","-",IF($B20="","-",[1]Absolute!J5967))</f>
        <v>-</v>
      </c>
      <c r="J15" s="32">
        <f>[1]Absolute!K5967</f>
        <v>3.33</v>
      </c>
      <c r="K15" s="33">
        <f>[1]Absolute!L5967</f>
        <v>5.0999999999999996</v>
      </c>
      <c r="L15" s="27" t="str">
        <f t="shared" si="0"/>
        <v>↓</v>
      </c>
    </row>
    <row r="16" spans="1:12">
      <c r="A16" s="29" t="s">
        <v>16</v>
      </c>
      <c r="B16" s="29" t="str">
        <f>IF([1]Absolute!G5968="","-",[1]Absolute!G5968)</f>
        <v>-</v>
      </c>
      <c r="C16" t="s">
        <v>13</v>
      </c>
      <c r="D16" s="35" t="s">
        <v>12</v>
      </c>
      <c r="E16" s="36" t="s">
        <v>39</v>
      </c>
      <c r="F16" s="35" t="s">
        <v>40</v>
      </c>
      <c r="G16" s="30" t="s">
        <v>12</v>
      </c>
      <c r="H16" s="31" t="str">
        <f>IF([1]Absolute!I5968="","-",IF(#REF!="","-",[1]Absolute!I5968))</f>
        <v>-</v>
      </c>
      <c r="I16" s="31" t="str">
        <f>IF([1]Absolute!J5968="","-",IF(#REF!="","-",[1]Absolute!J5968))</f>
        <v>-</v>
      </c>
      <c r="J16" s="32">
        <f>[1]Absolute!K5968</f>
        <v>3.32</v>
      </c>
      <c r="K16" s="33">
        <f>[1]Absolute!L5968</f>
        <v>5.0999999999999996</v>
      </c>
      <c r="L16" s="27" t="str">
        <f t="shared" si="0"/>
        <v>→</v>
      </c>
    </row>
    <row r="17" spans="1:12">
      <c r="A17" s="29" t="s">
        <v>16</v>
      </c>
      <c r="B17" s="29" t="str">
        <f>IF([1]Absolute!G5969="","-",[1]Absolute!G5969)</f>
        <v>-</v>
      </c>
      <c r="C17" t="s">
        <v>13</v>
      </c>
      <c r="D17" s="35" t="s">
        <v>12</v>
      </c>
      <c r="E17" s="36" t="s">
        <v>61</v>
      </c>
      <c r="F17" s="35" t="s">
        <v>62</v>
      </c>
      <c r="G17" s="30" t="s">
        <v>12</v>
      </c>
      <c r="H17" s="31" t="str">
        <f>IF([1]Absolute!I5969="","-",IF(#REF!="","-",[1]Absolute!I5969))</f>
        <v>-</v>
      </c>
      <c r="I17" s="31" t="str">
        <f>IF([1]Absolute!J5969="","-",IF(#REF!="","-",[1]Absolute!J5969))</f>
        <v>-</v>
      </c>
      <c r="J17" s="32">
        <f>[1]Absolute!K5969</f>
        <v>2.99</v>
      </c>
      <c r="K17" s="33">
        <f>[1]Absolute!L5969</f>
        <v>5.0999999999999996</v>
      </c>
      <c r="L17" s="27" t="str">
        <f t="shared" si="0"/>
        <v>→</v>
      </c>
    </row>
    <row r="18" spans="1:12">
      <c r="A18" s="29" t="s">
        <v>16</v>
      </c>
      <c r="B18" s="29" t="str">
        <f>IF([1]Absolute!G5970="","-",[1]Absolute!G5970)</f>
        <v>-</v>
      </c>
      <c r="C18" t="s">
        <v>13</v>
      </c>
      <c r="D18" s="35" t="s">
        <v>12</v>
      </c>
      <c r="E18" s="36" t="s">
        <v>43</v>
      </c>
      <c r="F18" s="35" t="s">
        <v>44</v>
      </c>
      <c r="G18" s="30" t="s">
        <v>12</v>
      </c>
      <c r="H18" s="31" t="str">
        <f>IF([1]Absolute!I5970="","-",IF(#REF!="","-",[1]Absolute!I5970))</f>
        <v>-</v>
      </c>
      <c r="I18" s="31" t="str">
        <f>IF([1]Absolute!J5970="","-",IF(#REF!="","-",[1]Absolute!J5970))</f>
        <v>-</v>
      </c>
      <c r="J18" s="32">
        <f>[1]Absolute!K5970</f>
        <v>3.27</v>
      </c>
      <c r="K18" s="33">
        <f>[1]Absolute!L5970</f>
        <v>5.0999999999999996</v>
      </c>
      <c r="L18" s="27" t="str">
        <f t="shared" si="0"/>
        <v>→</v>
      </c>
    </row>
    <row r="19" spans="1:12">
      <c r="C19" s="27"/>
      <c r="D19" s="26"/>
      <c r="E19" s="26"/>
      <c r="F19" s="26"/>
      <c r="G19" s="26"/>
      <c r="H19" s="37"/>
      <c r="I19" s="37"/>
      <c r="J19" s="38"/>
      <c r="K19" s="38"/>
    </row>
    <row r="20" spans="1:12">
      <c r="C20" s="27"/>
      <c r="D20" s="26"/>
      <c r="E20" s="26"/>
      <c r="F20" s="26"/>
      <c r="G20" s="26"/>
      <c r="H20" s="37"/>
      <c r="I20" s="37"/>
      <c r="J20" s="38"/>
      <c r="K20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800000"/>
  </sheetPr>
  <dimension ref="A1:I20"/>
  <sheetViews>
    <sheetView topLeftCell="A55" zoomScaleNormal="100" workbookViewId="0">
      <selection activeCell="A21" sqref="A21:XFD57"/>
    </sheetView>
  </sheetViews>
  <sheetFormatPr defaultRowHeight="12.75"/>
  <cols>
    <col min="1" max="1" width="15.7109375" customWidth="1"/>
    <col min="2" max="2" width="26.140625" customWidth="1"/>
    <col min="4" max="4" width="16" customWidth="1"/>
    <col min="5" max="6" width="17.42578125" customWidth="1"/>
    <col min="7" max="7" width="23.28515625" customWidth="1"/>
    <col min="8" max="8" width="26.5703125" customWidth="1"/>
    <col min="9" max="9" width="20.85546875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53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54</v>
      </c>
      <c r="B3" s="24"/>
      <c r="C3" s="25"/>
      <c r="D3" s="25"/>
      <c r="E3" s="25"/>
      <c r="F3" s="25"/>
      <c r="G3" s="25"/>
      <c r="H3" s="24"/>
      <c r="I3" s="25"/>
    </row>
    <row r="4" spans="1:9">
      <c r="A4" s="29" t="str">
        <f>Asbis!A4</f>
        <v>Jakub Viscardi</v>
      </c>
      <c r="B4" s="29" t="s">
        <v>114</v>
      </c>
      <c r="C4" s="29" t="s">
        <v>13</v>
      </c>
      <c r="D4" s="30" t="s">
        <v>12</v>
      </c>
      <c r="E4" s="30" t="s">
        <v>17</v>
      </c>
      <c r="F4" s="28" t="s">
        <v>18</v>
      </c>
      <c r="G4" s="30" t="s">
        <v>23</v>
      </c>
      <c r="H4" s="32">
        <f>Asbis!J4</f>
        <v>2.58</v>
      </c>
      <c r="I4" s="43">
        <f>IF(B4="-","-",[1]Relative!J5952)</f>
        <v>0</v>
      </c>
    </row>
    <row r="5" spans="1:9">
      <c r="A5" s="29" t="str">
        <f>Asbis!A5</f>
        <v>Jakub Viscardi</v>
      </c>
      <c r="B5" s="29" t="str">
        <f>IF([1]Relative!H5953="","-",[1]Relative!H5953)</f>
        <v>-</v>
      </c>
      <c r="C5" s="29" t="s">
        <v>13</v>
      </c>
      <c r="D5" s="30" t="s">
        <v>12</v>
      </c>
      <c r="E5" s="35" t="s">
        <v>19</v>
      </c>
      <c r="F5" s="44" t="s">
        <v>20</v>
      </c>
      <c r="G5" s="30" t="s">
        <v>12</v>
      </c>
      <c r="H5" s="32">
        <f>Asbis!J5</f>
        <v>2.5499999999999998</v>
      </c>
      <c r="I5" s="43" t="str">
        <f>IF(B5="-","-",[1]Relative!J5953)</f>
        <v>-</v>
      </c>
    </row>
    <row r="6" spans="1:9">
      <c r="A6" s="29" t="str">
        <f>Asbis!A6</f>
        <v>Jakub Viscardi</v>
      </c>
      <c r="B6" s="29" t="str">
        <f>IF([1]Relative!H5954="","-",[1]Relative!H5954)</f>
        <v>-</v>
      </c>
      <c r="C6" s="29" t="s">
        <v>13</v>
      </c>
      <c r="D6" s="30" t="s">
        <v>12</v>
      </c>
      <c r="E6" s="35" t="s">
        <v>21</v>
      </c>
      <c r="F6" s="44" t="s">
        <v>22</v>
      </c>
      <c r="G6" s="30" t="s">
        <v>12</v>
      </c>
      <c r="H6" s="32">
        <f>Asbis!J6</f>
        <v>2.7</v>
      </c>
      <c r="I6" s="43" t="str">
        <f>IF(B6="-","-",[1]Relative!J5954)</f>
        <v>-</v>
      </c>
    </row>
    <row r="7" spans="1:9">
      <c r="A7" s="29" t="str">
        <f>Asbis!A7</f>
        <v>Jakub Viscardi</v>
      </c>
      <c r="B7" s="29" t="str">
        <f>IF([1]Relative!H5955="","-",[1]Relative!H5955)</f>
        <v>Overweight</v>
      </c>
      <c r="C7" s="29" t="s">
        <v>13</v>
      </c>
      <c r="D7" s="35" t="s">
        <v>23</v>
      </c>
      <c r="E7" s="35" t="s">
        <v>12</v>
      </c>
      <c r="F7" s="44" t="s">
        <v>24</v>
      </c>
      <c r="G7" s="30" t="s">
        <v>63</v>
      </c>
      <c r="H7" s="32">
        <f>Asbis!J7</f>
        <v>2.83</v>
      </c>
      <c r="I7" s="43">
        <f>IF(B7="-","-",[1]Relative!J5955)</f>
        <v>0.29253949240044363</v>
      </c>
    </row>
    <row r="8" spans="1:9">
      <c r="A8" s="29" t="str">
        <f>Asbis!A8</f>
        <v>Jakub Viscardi</v>
      </c>
      <c r="B8" s="29" t="str">
        <f>IF([1]Relative!H5956="","-",[1]Relative!H5956)</f>
        <v>-</v>
      </c>
      <c r="C8" s="29" t="s">
        <v>13</v>
      </c>
      <c r="D8" s="35" t="s">
        <v>12</v>
      </c>
      <c r="E8" s="35" t="s">
        <v>25</v>
      </c>
      <c r="F8" s="44" t="s">
        <v>26</v>
      </c>
      <c r="G8" s="30" t="s">
        <v>12</v>
      </c>
      <c r="H8" s="32">
        <f>Asbis!J8</f>
        <v>2.8</v>
      </c>
      <c r="I8" s="43" t="str">
        <f>IF(B8="-","-",[1]Relative!J5956)</f>
        <v>-</v>
      </c>
    </row>
    <row r="9" spans="1:9">
      <c r="A9" s="29" t="str">
        <f>Asbis!A9</f>
        <v>Jakub Viscardi</v>
      </c>
      <c r="B9" s="29" t="str">
        <f>IF([1]Relative!H5957="","-",[1]Relative!H5957)</f>
        <v>-</v>
      </c>
      <c r="C9" s="29" t="s">
        <v>13</v>
      </c>
      <c r="D9" s="35" t="s">
        <v>12</v>
      </c>
      <c r="E9" s="35" t="s">
        <v>27</v>
      </c>
      <c r="F9" s="44" t="s">
        <v>28</v>
      </c>
      <c r="G9" s="30" t="s">
        <v>12</v>
      </c>
      <c r="H9" s="32">
        <f>Asbis!J9</f>
        <v>3.22</v>
      </c>
      <c r="I9" s="43" t="str">
        <f>IF(B9="-","-",[1]Relative!J5957)</f>
        <v>-</v>
      </c>
    </row>
    <row r="10" spans="1:9">
      <c r="A10" s="29" t="str">
        <f>Asbis!A10</f>
        <v>Jakub Viscardi</v>
      </c>
      <c r="B10" s="29" t="str">
        <f>IF([1]Relative!H5958="","-",[1]Relative!H5958)</f>
        <v>-</v>
      </c>
      <c r="C10" s="29" t="s">
        <v>13</v>
      </c>
      <c r="D10" s="35" t="s">
        <v>12</v>
      </c>
      <c r="E10" s="35" t="s">
        <v>55</v>
      </c>
      <c r="F10" s="44" t="s">
        <v>56</v>
      </c>
      <c r="G10" s="30" t="s">
        <v>12</v>
      </c>
      <c r="H10" s="32">
        <f>Asbis!J10</f>
        <v>3.41</v>
      </c>
      <c r="I10" s="43" t="str">
        <f>IF(B10="-","-",[1]Relative!J5958)</f>
        <v>-</v>
      </c>
    </row>
    <row r="11" spans="1:9">
      <c r="A11" s="29" t="str">
        <f>Asbis!A11</f>
        <v>Jakub Viscardi</v>
      </c>
      <c r="B11" s="29" t="str">
        <f>IF([1]Relative!H5959="","-",[1]Relative!H5959)</f>
        <v>-</v>
      </c>
      <c r="C11" s="29" t="s">
        <v>13</v>
      </c>
      <c r="D11" s="35" t="s">
        <v>12</v>
      </c>
      <c r="E11" s="35" t="s">
        <v>29</v>
      </c>
      <c r="F11" s="44" t="s">
        <v>30</v>
      </c>
      <c r="G11" s="30" t="s">
        <v>12</v>
      </c>
      <c r="H11" s="32">
        <f>Asbis!J11</f>
        <v>3.4</v>
      </c>
      <c r="I11" s="43" t="str">
        <f>IF(B11="-","-",[1]Relative!J5959)</f>
        <v>-</v>
      </c>
    </row>
    <row r="12" spans="1:9">
      <c r="A12" s="29" t="str">
        <f>Asbis!A12</f>
        <v>Jakub Viscardi</v>
      </c>
      <c r="B12" s="29" t="str">
        <f>IF([1]Relative!H5960="","-",[1]Relative!H5960)</f>
        <v>-</v>
      </c>
      <c r="C12" s="29" t="s">
        <v>13</v>
      </c>
      <c r="D12" s="35" t="s">
        <v>12</v>
      </c>
      <c r="E12" s="35" t="s">
        <v>51</v>
      </c>
      <c r="F12" s="44" t="s">
        <v>34</v>
      </c>
      <c r="G12" s="30" t="s">
        <v>12</v>
      </c>
      <c r="H12" s="32">
        <f>Asbis!J12</f>
        <v>3.42</v>
      </c>
      <c r="I12" s="43" t="str">
        <f>IF(B12="-","-",[1]Relative!J5960)</f>
        <v>-</v>
      </c>
    </row>
    <row r="13" spans="1:9">
      <c r="A13" s="29" t="str">
        <f>Asbis!A13</f>
        <v>Jakub Viscardi</v>
      </c>
      <c r="B13" s="29" t="str">
        <f>IF([1]Relative!H5961="","-",[1]Relative!H5961)</f>
        <v>-</v>
      </c>
      <c r="C13" s="29" t="s">
        <v>13</v>
      </c>
      <c r="D13" s="35" t="s">
        <v>12</v>
      </c>
      <c r="E13" s="35" t="s">
        <v>35</v>
      </c>
      <c r="F13" s="44" t="s">
        <v>36</v>
      </c>
      <c r="G13" s="30" t="s">
        <v>12</v>
      </c>
      <c r="H13" s="32">
        <f>Asbis!J13</f>
        <v>3.58</v>
      </c>
      <c r="I13" s="43" t="str">
        <f>IF(B13="-","-",[1]Relative!J5961)</f>
        <v>-</v>
      </c>
    </row>
    <row r="14" spans="1:9">
      <c r="A14" s="29" t="str">
        <f>Asbis!A14</f>
        <v>Jakub Viscardi</v>
      </c>
      <c r="B14" s="29" t="str">
        <f>IF([1]Relative!H5962="","-",[1]Relative!H5962)</f>
        <v>-</v>
      </c>
      <c r="C14" s="29" t="s">
        <v>13</v>
      </c>
      <c r="D14" s="35" t="s">
        <v>12</v>
      </c>
      <c r="E14" s="35" t="s">
        <v>58</v>
      </c>
      <c r="F14" s="44" t="s">
        <v>37</v>
      </c>
      <c r="G14" s="30" t="s">
        <v>12</v>
      </c>
      <c r="H14" s="32">
        <f>Asbis!J14</f>
        <v>3.51</v>
      </c>
      <c r="I14" s="43" t="str">
        <f>IF(B14="-","-",[1]Relative!J5962)</f>
        <v>-</v>
      </c>
    </row>
    <row r="15" spans="1:9">
      <c r="A15" s="29" t="str">
        <f>Asbis!A15</f>
        <v>Jakub Viscardi</v>
      </c>
      <c r="B15" s="29" t="str">
        <f>IF([1]Relative!H5963="","-",[1]Relative!H5963)</f>
        <v>-</v>
      </c>
      <c r="C15" s="29" t="s">
        <v>13</v>
      </c>
      <c r="D15" s="35" t="s">
        <v>12</v>
      </c>
      <c r="E15" s="35" t="s">
        <v>59</v>
      </c>
      <c r="F15" s="44" t="s">
        <v>60</v>
      </c>
      <c r="G15" s="30" t="s">
        <v>12</v>
      </c>
      <c r="H15" s="32">
        <f>Asbis!J15</f>
        <v>3.33</v>
      </c>
      <c r="I15" s="43" t="str">
        <f>IF(B15="-","-",[1]Relative!J5963)</f>
        <v>-</v>
      </c>
    </row>
    <row r="16" spans="1:9">
      <c r="A16" s="29" t="str">
        <f>Asbis!A16</f>
        <v>Jakub Viscardi</v>
      </c>
      <c r="B16" s="29" t="str">
        <f>IF([1]Relative!H5964="","-",[1]Relative!H5964)</f>
        <v>-</v>
      </c>
      <c r="C16" s="29" t="s">
        <v>13</v>
      </c>
      <c r="D16" s="35" t="s">
        <v>12</v>
      </c>
      <c r="E16" s="35" t="s">
        <v>39</v>
      </c>
      <c r="F16" s="44" t="s">
        <v>40</v>
      </c>
      <c r="G16" s="30" t="s">
        <v>12</v>
      </c>
      <c r="H16" s="32">
        <f>Asbis!J16</f>
        <v>3.32</v>
      </c>
      <c r="I16" s="43" t="str">
        <f>IF(B16="-","-",[1]Relative!J5964)</f>
        <v>-</v>
      </c>
    </row>
    <row r="17" spans="1:9">
      <c r="A17" s="29" t="str">
        <f>Asbis!A17</f>
        <v>Jakub Viscardi</v>
      </c>
      <c r="B17" s="29" t="str">
        <f>IF([1]Relative!H5965="","-",[1]Relative!H5965)</f>
        <v>-</v>
      </c>
      <c r="C17" s="29" t="s">
        <v>13</v>
      </c>
      <c r="D17" s="35" t="s">
        <v>12</v>
      </c>
      <c r="E17" s="35" t="s">
        <v>61</v>
      </c>
      <c r="F17" s="44" t="s">
        <v>62</v>
      </c>
      <c r="G17" s="30" t="s">
        <v>12</v>
      </c>
      <c r="H17" s="32">
        <f>Asbis!J17</f>
        <v>2.99</v>
      </c>
      <c r="I17" s="43" t="str">
        <f>IF(B17="-","-",[1]Relative!J5965)</f>
        <v>-</v>
      </c>
    </row>
    <row r="18" spans="1:9">
      <c r="A18" s="29" t="str">
        <f>Asbis!A18</f>
        <v>Jakub Viscardi</v>
      </c>
      <c r="B18" s="29" t="str">
        <f>IF([1]Relative!H5966="","-",[1]Relative!H5966)</f>
        <v>-</v>
      </c>
      <c r="C18" s="29" t="s">
        <v>13</v>
      </c>
      <c r="D18" s="35" t="s">
        <v>12</v>
      </c>
      <c r="E18" s="35" t="s">
        <v>43</v>
      </c>
      <c r="F18" s="44" t="s">
        <v>44</v>
      </c>
      <c r="G18" s="30" t="s">
        <v>12</v>
      </c>
      <c r="H18" s="32">
        <f>Asbis!J18</f>
        <v>3.27</v>
      </c>
      <c r="I18" s="43" t="str">
        <f>IF(B18="-","-",[1]Relative!J5966)</f>
        <v>-</v>
      </c>
    </row>
    <row r="19" spans="1:9">
      <c r="D19" s="26"/>
      <c r="E19" s="26"/>
      <c r="F19" s="26"/>
      <c r="G19" s="26"/>
      <c r="H19" s="38"/>
      <c r="I19" s="45"/>
    </row>
    <row r="20" spans="1:9">
      <c r="D20" s="26"/>
      <c r="E20" s="26"/>
      <c r="F20" s="26"/>
      <c r="G20" s="26"/>
      <c r="H20" s="38"/>
      <c r="I20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7">
    <tabColor rgb="FF8A0000"/>
  </sheetPr>
  <dimension ref="A1:O18"/>
  <sheetViews>
    <sheetView workbookViewId="0">
      <selection activeCell="A19" sqref="A19:XFD57"/>
    </sheetView>
  </sheetViews>
  <sheetFormatPr defaultRowHeight="12.75"/>
  <cols>
    <col min="1" max="1" width="16" bestFit="1" customWidth="1"/>
    <col min="2" max="2" width="17.28515625" bestFit="1" customWidth="1"/>
    <col min="3" max="3" width="10.42578125" customWidth="1"/>
    <col min="4" max="4" width="11.5703125" bestFit="1" customWidth="1"/>
    <col min="5" max="5" width="15.7109375" bestFit="1" customWidth="1"/>
    <col min="6" max="6" width="20.42578125" bestFit="1" customWidth="1"/>
    <col min="7" max="7" width="22.28515625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5">
      <c r="A1" s="20" t="s">
        <v>64</v>
      </c>
      <c r="B1" s="20"/>
      <c r="D1" s="21"/>
      <c r="E1" s="21"/>
      <c r="F1" s="21"/>
      <c r="G1" s="21"/>
    </row>
    <row r="2" spans="1:15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47"/>
    </row>
    <row r="3" spans="1:15">
      <c r="A3" s="24" t="s">
        <v>65</v>
      </c>
      <c r="B3" s="24"/>
      <c r="C3" s="24"/>
      <c r="D3" s="25"/>
      <c r="E3" s="25"/>
      <c r="F3" s="25"/>
      <c r="G3" s="25"/>
      <c r="H3" s="24"/>
      <c r="I3" s="24"/>
      <c r="J3" s="24"/>
      <c r="K3" s="24"/>
      <c r="L3" s="48"/>
    </row>
    <row r="4" spans="1:15">
      <c r="A4" s="26" t="s">
        <v>16</v>
      </c>
      <c r="B4" t="str">
        <f>IF([1]Absolute!G10915="","-",[1]Absolute!G10915)</f>
        <v>Buy</v>
      </c>
      <c r="C4" t="s">
        <v>12</v>
      </c>
      <c r="D4" s="26" t="s">
        <v>66</v>
      </c>
      <c r="E4" t="s">
        <v>12</v>
      </c>
      <c r="F4" s="26" t="s">
        <v>67</v>
      </c>
      <c r="G4" s="26" t="s">
        <v>68</v>
      </c>
      <c r="H4" s="49">
        <f>IF([1]Absolute!I10915="","-",IF($B5="","-",[1]Absolute!I10915))</f>
        <v>0.48455162019593079</v>
      </c>
      <c r="I4" s="49">
        <f>IF([1]Absolute!J10915="","-",IF($B5="","-",[1]Absolute!J10915))</f>
        <v>0.60447854690173375</v>
      </c>
      <c r="J4" s="38">
        <f>[1]Absolute!K10915</f>
        <v>66.349999999999994</v>
      </c>
      <c r="K4" s="38">
        <f>[1]Absolute!L10915</f>
        <v>75.2</v>
      </c>
      <c r="L4" s="21" t="s">
        <v>12</v>
      </c>
      <c r="O4" s="21"/>
    </row>
    <row r="5" spans="1:15">
      <c r="A5" s="26" t="s">
        <v>16</v>
      </c>
      <c r="B5" t="str">
        <f>IF([1]Absolute!G10916="","-",[1]Absolute!G10916)</f>
        <v>-</v>
      </c>
      <c r="C5" s="29" t="s">
        <v>13</v>
      </c>
      <c r="D5" s="26" t="s">
        <v>12</v>
      </c>
      <c r="E5" s="26" t="s">
        <v>19</v>
      </c>
      <c r="F5" s="26" t="s">
        <v>20</v>
      </c>
      <c r="G5" s="26" t="s">
        <v>12</v>
      </c>
      <c r="H5" s="49" t="str">
        <f>IF([1]Absolute!I10916="","-",IF($B8="","-",[1]Absolute!I10916))</f>
        <v>-</v>
      </c>
      <c r="I5" s="49" t="str">
        <f>IF([1]Absolute!J10916="","-",IF($B8="","-",[1]Absolute!J10916))</f>
        <v>-</v>
      </c>
      <c r="J5" s="38">
        <f>[1]Absolute!K10916</f>
        <v>69.75</v>
      </c>
      <c r="K5" s="38">
        <f>[1]Absolute!L10916</f>
        <v>75.2</v>
      </c>
      <c r="L5" s="27" t="str">
        <f t="shared" ref="L5:L16" si="0">IF(K5&gt;K4,"↑",IF(K5=K4,"→","↓"))</f>
        <v>→</v>
      </c>
    </row>
    <row r="6" spans="1:15">
      <c r="A6" s="26" t="s">
        <v>16</v>
      </c>
      <c r="B6" t="str">
        <f>IF([1]Absolute!G10917="","-",[1]Absolute!G10917)</f>
        <v>-</v>
      </c>
      <c r="C6" s="29" t="s">
        <v>13</v>
      </c>
      <c r="D6" s="26" t="s">
        <v>12</v>
      </c>
      <c r="E6" s="26" t="s">
        <v>23</v>
      </c>
      <c r="F6" s="26" t="s">
        <v>24</v>
      </c>
      <c r="G6" s="26" t="s">
        <v>12</v>
      </c>
      <c r="H6" s="49" t="str">
        <f>IF([1]Absolute!I10917="","-",IF($B9="","-",[1]Absolute!I10917))</f>
        <v>-</v>
      </c>
      <c r="I6" s="49" t="str">
        <f>IF([1]Absolute!J10917="","-",IF($B9="","-",[1]Absolute!J10917))</f>
        <v>-</v>
      </c>
      <c r="J6" s="38">
        <f>[1]Absolute!K10917</f>
        <v>66.77</v>
      </c>
      <c r="K6" s="38">
        <f>[1]Absolute!L10917</f>
        <v>75.2</v>
      </c>
      <c r="L6" s="27" t="str">
        <f t="shared" si="0"/>
        <v>→</v>
      </c>
    </row>
    <row r="7" spans="1:15">
      <c r="A7" s="26" t="s">
        <v>16</v>
      </c>
      <c r="B7" t="str">
        <f>IF([1]Absolute!G10918="","-",[1]Absolute!G10918)</f>
        <v>-</v>
      </c>
      <c r="C7" s="29" t="s">
        <v>13</v>
      </c>
      <c r="D7" s="26" t="s">
        <v>12</v>
      </c>
      <c r="E7" s="26" t="s">
        <v>25</v>
      </c>
      <c r="F7" s="26" t="s">
        <v>26</v>
      </c>
      <c r="G7" s="26" t="s">
        <v>12</v>
      </c>
      <c r="H7" s="49" t="str">
        <f>IF([1]Absolute!I10918="","-",IF($B10="","-",[1]Absolute!I10918))</f>
        <v>-</v>
      </c>
      <c r="I7" s="49" t="str">
        <f>IF([1]Absolute!J10918="","-",IF($B10="","-",[1]Absolute!J10918))</f>
        <v>-</v>
      </c>
      <c r="J7" s="38">
        <f>[1]Absolute!K10918</f>
        <v>73</v>
      </c>
      <c r="K7" s="38">
        <f>[1]Absolute!L10918</f>
        <v>87.7</v>
      </c>
      <c r="L7" s="27" t="str">
        <f t="shared" si="0"/>
        <v>↑</v>
      </c>
    </row>
    <row r="8" spans="1:15">
      <c r="A8" s="26" t="s">
        <v>16</v>
      </c>
      <c r="B8" t="str">
        <f>IF([1]Absolute!G10919="","-",[1]Absolute!G10919)</f>
        <v>-</v>
      </c>
      <c r="C8" s="29" t="s">
        <v>13</v>
      </c>
      <c r="D8" s="26" t="s">
        <v>12</v>
      </c>
      <c r="E8" s="26" t="s">
        <v>27</v>
      </c>
      <c r="F8" s="26" t="s">
        <v>28</v>
      </c>
      <c r="G8" s="26" t="s">
        <v>12</v>
      </c>
      <c r="H8" s="49" t="str">
        <f>IF([1]Absolute!I10919="","-",IF($B17="","-",[1]Absolute!I10919))</f>
        <v>-</v>
      </c>
      <c r="I8" s="49" t="str">
        <f>IF([1]Absolute!J10919="","-",IF($B17="","-",[1]Absolute!J10919))</f>
        <v>-</v>
      </c>
      <c r="J8" s="38">
        <f>[1]Absolute!K10919</f>
        <v>78.5</v>
      </c>
      <c r="K8" s="38">
        <f>[1]Absolute!L10919</f>
        <v>87.7</v>
      </c>
      <c r="L8" s="27" t="str">
        <f t="shared" si="0"/>
        <v>→</v>
      </c>
    </row>
    <row r="9" spans="1:15">
      <c r="A9" s="26" t="s">
        <v>16</v>
      </c>
      <c r="B9" t="str">
        <f>IF([1]Absolute!G10920="","-",[1]Absolute!G10920)</f>
        <v>-</v>
      </c>
      <c r="C9" s="29" t="s">
        <v>13</v>
      </c>
      <c r="D9" s="26" t="s">
        <v>12</v>
      </c>
      <c r="E9" s="26" t="s">
        <v>29</v>
      </c>
      <c r="F9" s="26" t="s">
        <v>30</v>
      </c>
      <c r="G9" s="26" t="s">
        <v>12</v>
      </c>
      <c r="H9" s="49" t="str">
        <f>IF([1]Absolute!I10920="","-",IF($B18="","-",[1]Absolute!I10920))</f>
        <v>-</v>
      </c>
      <c r="I9" s="49" t="str">
        <f>IF([1]Absolute!J10920="","-",IF($B18="","-",[1]Absolute!J10920))</f>
        <v>-</v>
      </c>
      <c r="J9" s="38">
        <f>[1]Absolute!K10920</f>
        <v>81.400000000000006</v>
      </c>
      <c r="K9" s="38">
        <f>[1]Absolute!L10920</f>
        <v>87.7</v>
      </c>
      <c r="L9" s="27" t="str">
        <f t="shared" si="0"/>
        <v>→</v>
      </c>
    </row>
    <row r="10" spans="1:15">
      <c r="A10" s="26" t="s">
        <v>16</v>
      </c>
      <c r="B10" t="str">
        <f>IF([1]Absolute!G10921="","-",[1]Absolute!G10921)</f>
        <v>-</v>
      </c>
      <c r="C10" s="29" t="s">
        <v>13</v>
      </c>
      <c r="D10" s="26" t="s">
        <v>12</v>
      </c>
      <c r="E10" s="26" t="s">
        <v>69</v>
      </c>
      <c r="F10" s="26" t="s">
        <v>70</v>
      </c>
      <c r="G10" s="26" t="s">
        <v>12</v>
      </c>
      <c r="H10" s="49" t="str">
        <f>IF([1]Absolute!I10921="","-",IF(#REF!="","-",[1]Absolute!I10921))</f>
        <v>-</v>
      </c>
      <c r="I10" s="49" t="str">
        <f>IF([1]Absolute!J10921="","-",IF(#REF!="","-",[1]Absolute!J10921))</f>
        <v>-</v>
      </c>
      <c r="J10" s="38">
        <f>[1]Absolute!K10921</f>
        <v>84.55</v>
      </c>
      <c r="K10" s="38">
        <f>[1]Absolute!L10921</f>
        <v>92.8</v>
      </c>
      <c r="L10" s="27" t="str">
        <f t="shared" si="0"/>
        <v>↑</v>
      </c>
    </row>
    <row r="11" spans="1:15">
      <c r="A11" s="26" t="s">
        <v>16</v>
      </c>
      <c r="B11" t="str">
        <f>IF([1]Absolute!G10922="","-",[1]Absolute!G10922)</f>
        <v>-</v>
      </c>
      <c r="C11" s="29" t="s">
        <v>13</v>
      </c>
      <c r="D11" s="26" t="s">
        <v>12</v>
      </c>
      <c r="E11" s="26" t="s">
        <v>51</v>
      </c>
      <c r="F11" s="26" t="s">
        <v>34</v>
      </c>
      <c r="G11" s="26" t="s">
        <v>12</v>
      </c>
      <c r="H11" s="49" t="str">
        <f>IF([1]Absolute!I10922="","-",IF(#REF!="","-",[1]Absolute!I10922))</f>
        <v>-</v>
      </c>
      <c r="I11" s="49" t="str">
        <f>IF([1]Absolute!J10922="","-",IF(#REF!="","-",[1]Absolute!J10922))</f>
        <v>-</v>
      </c>
      <c r="J11" s="38">
        <f>[1]Absolute!K10922</f>
        <v>91.45</v>
      </c>
      <c r="K11" s="38">
        <f>[1]Absolute!L10922</f>
        <v>92.8</v>
      </c>
      <c r="L11" s="27" t="str">
        <f t="shared" si="0"/>
        <v>→</v>
      </c>
    </row>
    <row r="12" spans="1:15">
      <c r="A12" s="26" t="s">
        <v>16</v>
      </c>
      <c r="B12" t="str">
        <f>IF([1]Absolute!G10923="","-",[1]Absolute!G10923)</f>
        <v>-</v>
      </c>
      <c r="C12" s="29" t="s">
        <v>13</v>
      </c>
      <c r="D12" s="26" t="s">
        <v>12</v>
      </c>
      <c r="E12" s="26" t="s">
        <v>35</v>
      </c>
      <c r="F12" s="26" t="s">
        <v>36</v>
      </c>
      <c r="G12" s="26" t="s">
        <v>12</v>
      </c>
      <c r="H12" s="49" t="str">
        <f>IF([1]Absolute!I10923="","-",IF(#REF!="","-",[1]Absolute!I10923))</f>
        <v>-</v>
      </c>
      <c r="I12" s="49" t="str">
        <f>IF([1]Absolute!J10923="","-",IF(#REF!="","-",[1]Absolute!J10923))</f>
        <v>-</v>
      </c>
      <c r="J12" s="38">
        <f>[1]Absolute!K10923</f>
        <v>92.3</v>
      </c>
      <c r="K12" s="38">
        <f>[1]Absolute!L10923</f>
        <v>92.8</v>
      </c>
      <c r="L12" s="27" t="str">
        <f t="shared" si="0"/>
        <v>→</v>
      </c>
    </row>
    <row r="13" spans="1:15">
      <c r="A13" s="26" t="s">
        <v>16</v>
      </c>
      <c r="B13" t="str">
        <f>IF([1]Absolute!G10924="","-",[1]Absolute!G10924)</f>
        <v>-</v>
      </c>
      <c r="C13" s="29" t="s">
        <v>13</v>
      </c>
      <c r="D13" s="26" t="s">
        <v>12</v>
      </c>
      <c r="E13" s="26" t="s">
        <v>58</v>
      </c>
      <c r="F13" s="26" t="s">
        <v>37</v>
      </c>
      <c r="G13" s="26" t="s">
        <v>12</v>
      </c>
      <c r="H13" s="49" t="str">
        <f>IF([1]Absolute!I10924="","-",IF(#REF!="","-",[1]Absolute!I10924))</f>
        <v>-</v>
      </c>
      <c r="I13" s="49" t="str">
        <f>IF([1]Absolute!J10924="","-",IF(#REF!="","-",[1]Absolute!J10924))</f>
        <v>-</v>
      </c>
      <c r="J13" s="38">
        <f>[1]Absolute!K10924</f>
        <v>96.25</v>
      </c>
      <c r="K13" s="38">
        <f>[1]Absolute!L10924</f>
        <v>112.6</v>
      </c>
      <c r="L13" s="27" t="str">
        <f t="shared" si="0"/>
        <v>↑</v>
      </c>
    </row>
    <row r="14" spans="1:15">
      <c r="A14" s="26" t="s">
        <v>16</v>
      </c>
      <c r="B14" t="str">
        <f>IF([1]Absolute!G10925="","-",[1]Absolute!G10925)</f>
        <v>-</v>
      </c>
      <c r="C14" s="29" t="s">
        <v>13</v>
      </c>
      <c r="D14" s="26" t="s">
        <v>12</v>
      </c>
      <c r="E14" s="26" t="s">
        <v>39</v>
      </c>
      <c r="F14" s="26" t="s">
        <v>40</v>
      </c>
      <c r="G14" s="26" t="s">
        <v>12</v>
      </c>
      <c r="H14" s="49" t="str">
        <f>IF([1]Absolute!I10925="","-",IF(#REF!="","-",[1]Absolute!I10925))</f>
        <v>-</v>
      </c>
      <c r="I14" s="49" t="str">
        <f>IF([1]Absolute!J10925="","-",IF(#REF!="","-",[1]Absolute!J10925))</f>
        <v>-</v>
      </c>
      <c r="J14" s="38">
        <f>[1]Absolute!K10925</f>
        <v>108</v>
      </c>
      <c r="K14" s="38">
        <f>[1]Absolute!L10925</f>
        <v>112.6</v>
      </c>
      <c r="L14" s="27" t="str">
        <f t="shared" si="0"/>
        <v>→</v>
      </c>
    </row>
    <row r="15" spans="1:15">
      <c r="A15" s="26" t="s">
        <v>16</v>
      </c>
      <c r="B15" t="str">
        <f>IF([1]Absolute!G10926="","-",[1]Absolute!G10926)</f>
        <v>-</v>
      </c>
      <c r="C15" s="29" t="s">
        <v>13</v>
      </c>
      <c r="D15" s="26" t="s">
        <v>12</v>
      </c>
      <c r="E15" s="26" t="s">
        <v>61</v>
      </c>
      <c r="F15" s="26" t="s">
        <v>62</v>
      </c>
      <c r="G15" s="26" t="s">
        <v>12</v>
      </c>
      <c r="H15" s="49" t="str">
        <f>IF([1]Absolute!I10926="","-",IF(#REF!="","-",[1]Absolute!I10926))</f>
        <v>-</v>
      </c>
      <c r="I15" s="49" t="str">
        <f>IF([1]Absolute!J10926="","-",IF(#REF!="","-",[1]Absolute!J10926))</f>
        <v>-</v>
      </c>
      <c r="J15" s="38">
        <f>[1]Absolute!K10926</f>
        <v>101</v>
      </c>
      <c r="K15" s="38">
        <f>[1]Absolute!L10926</f>
        <v>112.6</v>
      </c>
      <c r="L15" s="27" t="str">
        <f t="shared" si="0"/>
        <v>→</v>
      </c>
    </row>
    <row r="16" spans="1:15">
      <c r="A16" s="26" t="s">
        <v>16</v>
      </c>
      <c r="B16" t="str">
        <f>IF([1]Absolute!G10927="","-",[1]Absolute!G10927)</f>
        <v>-</v>
      </c>
      <c r="C16" s="29" t="s">
        <v>13</v>
      </c>
      <c r="D16" s="26" t="s">
        <v>12</v>
      </c>
      <c r="E16" s="26" t="s">
        <v>43</v>
      </c>
      <c r="F16" s="26" t="s">
        <v>44</v>
      </c>
      <c r="G16" s="26" t="s">
        <v>12</v>
      </c>
      <c r="H16" s="49" t="str">
        <f>IF([1]Absolute!I10927="","-",IF(#REF!="","-",[1]Absolute!I10927))</f>
        <v>-</v>
      </c>
      <c r="I16" s="49" t="str">
        <f>IF([1]Absolute!J10927="","-",IF(#REF!="","-",[1]Absolute!J10927))</f>
        <v>-</v>
      </c>
      <c r="J16" s="38">
        <f>[1]Absolute!K10927</f>
        <v>98.5</v>
      </c>
      <c r="K16" s="38">
        <f>[1]Absolute!L10927</f>
        <v>112.6</v>
      </c>
      <c r="L16" s="27" t="str">
        <f t="shared" si="0"/>
        <v>→</v>
      </c>
    </row>
    <row r="17" spans="11:11">
      <c r="K17" s="21"/>
    </row>
    <row r="18" spans="11:11">
      <c r="K18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8">
    <tabColor rgb="FF8A0000"/>
  </sheetPr>
  <dimension ref="A1:I18"/>
  <sheetViews>
    <sheetView workbookViewId="0">
      <selection activeCell="A19" sqref="A19:XFD57"/>
    </sheetView>
  </sheetViews>
  <sheetFormatPr defaultRowHeight="12.75"/>
  <cols>
    <col min="1" max="1" width="16" bestFit="1" customWidth="1"/>
    <col min="2" max="2" width="25.5703125" bestFit="1" customWidth="1"/>
    <col min="3" max="3" width="3.42578125" bestFit="1" customWidth="1"/>
    <col min="4" max="4" width="11.5703125" bestFit="1" customWidth="1"/>
    <col min="5" max="5" width="15.7109375" bestFit="1" customWidth="1"/>
    <col min="6" max="6" width="20.42578125" bestFit="1" customWidth="1"/>
    <col min="7" max="7" width="22.28515625" bestFit="1" customWidth="1"/>
    <col min="8" max="8" width="23.5703125" bestFit="1" customWidth="1"/>
    <col min="9" max="9" width="20.85546875" bestFit="1" customWidth="1"/>
  </cols>
  <sheetData>
    <row r="1" spans="1:9">
      <c r="A1" s="20" t="s">
        <v>71</v>
      </c>
      <c r="B1" s="20"/>
      <c r="D1" s="21"/>
      <c r="E1" s="21"/>
      <c r="F1" s="21"/>
      <c r="G1" s="21"/>
    </row>
    <row r="2" spans="1:9">
      <c r="A2" s="22" t="s">
        <v>1</v>
      </c>
      <c r="B2" s="22" t="s">
        <v>49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2" t="s">
        <v>8</v>
      </c>
    </row>
    <row r="3" spans="1:9">
      <c r="A3" s="24" t="s">
        <v>72</v>
      </c>
      <c r="B3" s="24"/>
      <c r="C3" s="24"/>
      <c r="D3" s="25"/>
      <c r="E3" s="25"/>
      <c r="F3" s="25"/>
      <c r="G3" s="25"/>
      <c r="H3" s="24"/>
      <c r="I3" s="24"/>
    </row>
    <row r="4" spans="1:9">
      <c r="A4" t="str">
        <f>Dinopl!A4</f>
        <v>Jakub Viscardi</v>
      </c>
      <c r="B4" t="str">
        <f>IF([1]Relative!H10910="","-",[1]Relative!H10910)</f>
        <v>Overweight</v>
      </c>
      <c r="C4" t="s">
        <v>12</v>
      </c>
      <c r="D4" s="26" t="s">
        <v>66</v>
      </c>
      <c r="E4" t="s">
        <v>12</v>
      </c>
      <c r="F4" s="26" t="s">
        <v>67</v>
      </c>
      <c r="G4" s="26" t="s">
        <v>68</v>
      </c>
      <c r="H4" s="38">
        <f>Dinopl!J4</f>
        <v>66.349999999999994</v>
      </c>
      <c r="I4" s="49">
        <f>IF(B4="-","-",[1]Relative!J10910)</f>
        <v>0.60447854690173375</v>
      </c>
    </row>
    <row r="5" spans="1:9">
      <c r="A5" t="str">
        <f>Dinopl!A5</f>
        <v>Jakub Viscardi</v>
      </c>
      <c r="B5" t="str">
        <f>IF([1]Relative!H10911="","-",[1]Relative!H10911)</f>
        <v>-</v>
      </c>
      <c r="C5" s="29" t="s">
        <v>13</v>
      </c>
      <c r="D5" s="26" t="s">
        <v>12</v>
      </c>
      <c r="E5" t="str">
        <f>Dinopl!E5</f>
        <v>15.10.2017</v>
      </c>
      <c r="F5" t="str">
        <f>Dinopl!F5</f>
        <v>16.10.2017</v>
      </c>
      <c r="G5" s="26" t="s">
        <v>12</v>
      </c>
      <c r="H5" s="38">
        <f>Dinopl!J5</f>
        <v>69.75</v>
      </c>
      <c r="I5" s="49" t="str">
        <f>IF(B5="-","-",[1]Relative!J10911)</f>
        <v>-</v>
      </c>
    </row>
    <row r="6" spans="1:9">
      <c r="A6" t="str">
        <f>Dinopl!A6</f>
        <v>Jakub Viscardi</v>
      </c>
      <c r="B6" t="str">
        <f>IF([1]Relative!H10912="","-",[1]Relative!H10912)</f>
        <v>-</v>
      </c>
      <c r="C6" s="29" t="s">
        <v>13</v>
      </c>
      <c r="D6" s="26" t="s">
        <v>12</v>
      </c>
      <c r="E6" t="s">
        <v>23</v>
      </c>
      <c r="F6" t="s">
        <v>24</v>
      </c>
      <c r="G6" s="26" t="s">
        <v>12</v>
      </c>
      <c r="H6" s="38">
        <f>Dinopl!J6</f>
        <v>66.77</v>
      </c>
      <c r="I6" s="49" t="str">
        <f>IF(B6="-","-",[1]Relative!J10912)</f>
        <v>-</v>
      </c>
    </row>
    <row r="7" spans="1:9">
      <c r="A7" t="str">
        <f>Dinopl!A7</f>
        <v>Jakub Viscardi</v>
      </c>
      <c r="B7" t="str">
        <f>IF([1]Relative!H10913="","-",[1]Relative!H10913)</f>
        <v>-</v>
      </c>
      <c r="C7" s="29" t="s">
        <v>13</v>
      </c>
      <c r="D7" s="26" t="s">
        <v>12</v>
      </c>
      <c r="E7" t="s">
        <v>25</v>
      </c>
      <c r="F7" t="s">
        <v>26</v>
      </c>
      <c r="G7" s="26" t="s">
        <v>12</v>
      </c>
      <c r="H7" s="38">
        <f>Dinopl!J7</f>
        <v>73</v>
      </c>
      <c r="I7" s="49" t="str">
        <f>IF(B7="-","-",[1]Relative!J10913)</f>
        <v>-</v>
      </c>
    </row>
    <row r="8" spans="1:9">
      <c r="A8" t="str">
        <f>Dinopl!A8</f>
        <v>Jakub Viscardi</v>
      </c>
      <c r="B8" t="str">
        <f>IF([1]Relative!H10914="","-",[1]Relative!H10914)</f>
        <v>-</v>
      </c>
      <c r="C8" s="29" t="s">
        <v>13</v>
      </c>
      <c r="D8" s="26" t="s">
        <v>12</v>
      </c>
      <c r="E8" s="26" t="s">
        <v>27</v>
      </c>
      <c r="F8" s="26" t="s">
        <v>28</v>
      </c>
      <c r="G8" s="26" t="s">
        <v>12</v>
      </c>
      <c r="H8" s="38">
        <f>Dinopl!J8</f>
        <v>78.5</v>
      </c>
      <c r="I8" s="49" t="str">
        <f>IF(B8="-","-",[1]Relative!J10914)</f>
        <v>-</v>
      </c>
    </row>
    <row r="9" spans="1:9">
      <c r="A9" t="str">
        <f>Dinopl!A9</f>
        <v>Jakub Viscardi</v>
      </c>
      <c r="B9" t="str">
        <f>IF([1]Relative!H10915="","-",[1]Relative!H10915)</f>
        <v>-</v>
      </c>
      <c r="C9" s="29" t="s">
        <v>13</v>
      </c>
      <c r="D9" s="26" t="s">
        <v>12</v>
      </c>
      <c r="E9" s="26" t="s">
        <v>29</v>
      </c>
      <c r="F9" s="26" t="s">
        <v>30</v>
      </c>
      <c r="G9" s="26" t="s">
        <v>12</v>
      </c>
      <c r="H9" s="38">
        <f>Dinopl!J9</f>
        <v>81.400000000000006</v>
      </c>
      <c r="I9" s="49" t="str">
        <f>IF(B9="-","-",[1]Relative!J10915)</f>
        <v>-</v>
      </c>
    </row>
    <row r="10" spans="1:9">
      <c r="A10" t="str">
        <f>Dinopl!A10</f>
        <v>Jakub Viscardi</v>
      </c>
      <c r="B10" t="str">
        <f>IF([1]Relative!H10916="","-",[1]Relative!H10916)</f>
        <v>-</v>
      </c>
      <c r="C10" s="29" t="s">
        <v>13</v>
      </c>
      <c r="D10" s="26" t="s">
        <v>12</v>
      </c>
      <c r="E10" s="26" t="s">
        <v>69</v>
      </c>
      <c r="F10" s="26" t="s">
        <v>70</v>
      </c>
      <c r="G10" s="26" t="s">
        <v>12</v>
      </c>
      <c r="H10" s="38">
        <f>Dinopl!J10</f>
        <v>84.55</v>
      </c>
      <c r="I10" s="49" t="str">
        <f>IF(B10="-","-",[1]Relative!J10916)</f>
        <v>-</v>
      </c>
    </row>
    <row r="11" spans="1:9">
      <c r="A11" t="str">
        <f>Dinopl!A11</f>
        <v>Jakub Viscardi</v>
      </c>
      <c r="B11" t="str">
        <f>IF([1]Relative!H10917="","-",[1]Relative!H10917)</f>
        <v>-</v>
      </c>
      <c r="C11" s="29" t="s">
        <v>13</v>
      </c>
      <c r="D11" s="26" t="s">
        <v>12</v>
      </c>
      <c r="E11" s="26" t="s">
        <v>51</v>
      </c>
      <c r="F11" s="26" t="s">
        <v>34</v>
      </c>
      <c r="G11" s="26" t="s">
        <v>12</v>
      </c>
      <c r="H11" s="38">
        <f>Dinopl!J11</f>
        <v>91.45</v>
      </c>
      <c r="I11" s="49" t="str">
        <f>IF(B11="-","-",[1]Relative!J10917)</f>
        <v>-</v>
      </c>
    </row>
    <row r="12" spans="1:9">
      <c r="A12" t="str">
        <f>Dinopl!A12</f>
        <v>Jakub Viscardi</v>
      </c>
      <c r="B12" t="str">
        <f>IF([1]Relative!H10918="","-",[1]Relative!H10918)</f>
        <v>-</v>
      </c>
      <c r="C12" s="29" t="s">
        <v>13</v>
      </c>
      <c r="D12" s="26" t="s">
        <v>12</v>
      </c>
      <c r="E12" s="26" t="s">
        <v>35</v>
      </c>
      <c r="F12" s="26" t="s">
        <v>36</v>
      </c>
      <c r="G12" s="26" t="s">
        <v>12</v>
      </c>
      <c r="H12" s="38">
        <f>Dinopl!J12</f>
        <v>92.3</v>
      </c>
      <c r="I12" s="49" t="str">
        <f>IF(B12="-","-",[1]Relative!J10918)</f>
        <v>-</v>
      </c>
    </row>
    <row r="13" spans="1:9">
      <c r="A13" t="str">
        <f>Dinopl!A13</f>
        <v>Jakub Viscardi</v>
      </c>
      <c r="B13" t="str">
        <f>IF([1]Relative!H10919="","-",[1]Relative!H10919)</f>
        <v>-</v>
      </c>
      <c r="C13" s="29" t="s">
        <v>13</v>
      </c>
      <c r="D13" s="26" t="s">
        <v>12</v>
      </c>
      <c r="E13" s="26" t="s">
        <v>58</v>
      </c>
      <c r="F13" s="26" t="s">
        <v>37</v>
      </c>
      <c r="G13" s="26" t="s">
        <v>12</v>
      </c>
      <c r="H13" s="38">
        <f>Dinopl!J13</f>
        <v>96.25</v>
      </c>
      <c r="I13" s="49" t="str">
        <f>IF(B13="-","-",[1]Relative!J10919)</f>
        <v>-</v>
      </c>
    </row>
    <row r="14" spans="1:9">
      <c r="A14" t="str">
        <f>Dinopl!A14</f>
        <v>Jakub Viscardi</v>
      </c>
      <c r="B14" t="str">
        <f>IF([1]Relative!H10920="","-",[1]Relative!H10920)</f>
        <v>-</v>
      </c>
      <c r="C14" s="29" t="s">
        <v>13</v>
      </c>
      <c r="D14" s="26" t="s">
        <v>12</v>
      </c>
      <c r="E14" s="26" t="s">
        <v>39</v>
      </c>
      <c r="F14" s="26" t="s">
        <v>40</v>
      </c>
      <c r="G14" s="26" t="s">
        <v>12</v>
      </c>
      <c r="H14" s="38">
        <f>Dinopl!J14</f>
        <v>108</v>
      </c>
      <c r="I14" s="49" t="str">
        <f>IF(B14="-","-",[1]Relative!J10920)</f>
        <v>-</v>
      </c>
    </row>
    <row r="15" spans="1:9">
      <c r="A15" t="str">
        <f>Dinopl!A15</f>
        <v>Jakub Viscardi</v>
      </c>
      <c r="B15" t="str">
        <f>IF([1]Relative!H10921="","-",[1]Relative!H10921)</f>
        <v>-</v>
      </c>
      <c r="C15" s="29" t="s">
        <v>13</v>
      </c>
      <c r="D15" s="26" t="s">
        <v>12</v>
      </c>
      <c r="E15" s="26" t="s">
        <v>61</v>
      </c>
      <c r="F15" s="26" t="s">
        <v>62</v>
      </c>
      <c r="G15" s="26" t="s">
        <v>12</v>
      </c>
      <c r="H15" s="38">
        <f>Dinopl!J15</f>
        <v>101</v>
      </c>
      <c r="I15" s="49" t="str">
        <f>IF(B15="-","-",[1]Relative!J10921)</f>
        <v>-</v>
      </c>
    </row>
    <row r="16" spans="1:9">
      <c r="A16" t="str">
        <f>Dinopl!A16</f>
        <v>Jakub Viscardi</v>
      </c>
      <c r="B16" t="str">
        <f>IF([1]Relative!H10922="","-",[1]Relative!H10922)</f>
        <v>-</v>
      </c>
      <c r="C16" s="29" t="s">
        <v>13</v>
      </c>
      <c r="D16" s="26" t="s">
        <v>12</v>
      </c>
      <c r="E16" s="26" t="s">
        <v>43</v>
      </c>
      <c r="F16" s="26" t="s">
        <v>44</v>
      </c>
      <c r="G16" s="26" t="s">
        <v>12</v>
      </c>
      <c r="H16" s="38">
        <f>Dinopl!J16</f>
        <v>98.5</v>
      </c>
      <c r="I16" s="49" t="str">
        <f>IF(B16="-","-",[1]Relative!J10922)</f>
        <v>-</v>
      </c>
    </row>
    <row r="17" spans="4:9">
      <c r="D17" s="52"/>
      <c r="E17" s="26"/>
      <c r="F17" s="26"/>
      <c r="G17" s="26"/>
      <c r="H17" s="53"/>
      <c r="I17" s="49"/>
    </row>
    <row r="18" spans="4:9">
      <c r="D18" s="52"/>
      <c r="E18" s="26"/>
      <c r="F18" s="26"/>
      <c r="G18" s="26"/>
      <c r="H18" s="53"/>
      <c r="I18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indexed="16"/>
  </sheetPr>
  <dimension ref="A1:L17"/>
  <sheetViews>
    <sheetView topLeftCell="A106" workbookViewId="0">
      <selection activeCell="A20" sqref="A20:XFD57"/>
    </sheetView>
  </sheetViews>
  <sheetFormatPr defaultRowHeight="12.75"/>
  <cols>
    <col min="1" max="1" width="15.7109375" customWidth="1"/>
    <col min="2" max="2" width="17.285156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2.28515625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2" ht="13.5" customHeight="1">
      <c r="A1" s="20" t="s">
        <v>0</v>
      </c>
      <c r="B1" s="20"/>
      <c r="D1" s="21"/>
      <c r="E1" s="21"/>
      <c r="F1" s="21"/>
      <c r="G1" s="21"/>
      <c r="H1" s="21"/>
      <c r="I1" s="21"/>
      <c r="L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73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55"/>
    </row>
    <row r="4" spans="1:12">
      <c r="A4" s="29" t="s">
        <v>16</v>
      </c>
      <c r="B4" s="51" t="s">
        <v>102</v>
      </c>
      <c r="C4" s="51" t="s">
        <v>13</v>
      </c>
      <c r="D4" s="58" t="s">
        <v>17</v>
      </c>
      <c r="E4" s="58" t="s">
        <v>12</v>
      </c>
      <c r="F4" s="58" t="s">
        <v>18</v>
      </c>
      <c r="G4" s="58" t="s">
        <v>17</v>
      </c>
      <c r="H4" s="59">
        <f>IF([1]Absolute!I3584="","-",IF($B5="","-",[1]Absolute!I3584))</f>
        <v>-0.30818414322250642</v>
      </c>
      <c r="I4" s="59">
        <f>IF([1]Absolute!J3584="","-",IF($B5="","-",[1]Absolute!J3584))</f>
        <v>-0.27739729239615196</v>
      </c>
      <c r="J4" s="60">
        <f>[1]Absolute!K3584</f>
        <v>39.1</v>
      </c>
      <c r="K4" s="61">
        <f>[1]Absolute!L3584</f>
        <v>29.3</v>
      </c>
      <c r="L4" s="51" t="s">
        <v>13</v>
      </c>
    </row>
    <row r="5" spans="1:12">
      <c r="A5" s="29" t="s">
        <v>16</v>
      </c>
      <c r="B5" s="51" t="str">
        <f>IF([1]Absolute!G3585="","-",[1]Absolute!G3585)</f>
        <v>-</v>
      </c>
      <c r="C5" s="51" t="s">
        <v>13</v>
      </c>
      <c r="D5" s="62" t="s">
        <v>12</v>
      </c>
      <c r="E5" s="62" t="s">
        <v>19</v>
      </c>
      <c r="F5" s="62" t="s">
        <v>20</v>
      </c>
      <c r="G5" s="58" t="s">
        <v>12</v>
      </c>
      <c r="H5" s="59" t="str">
        <f>IF([1]Absolute!I3585="","-",IF($B6="","-",[1]Absolute!I3585))</f>
        <v>-</v>
      </c>
      <c r="I5" s="59" t="str">
        <f>IF([1]Absolute!J3585="","-",IF($B6="","-",[1]Absolute!J3585))</f>
        <v>-</v>
      </c>
      <c r="J5" s="60">
        <f>[1]Absolute!K3585</f>
        <v>38.25</v>
      </c>
      <c r="K5" s="61">
        <f>[1]Absolute!L3585</f>
        <v>29.3</v>
      </c>
      <c r="L5" s="51" t="str">
        <f t="shared" ref="L5:L17" si="0">IF(K5&gt;K4,"↑",IF(K5=K4,"→","↓"))</f>
        <v>→</v>
      </c>
    </row>
    <row r="6" spans="1:12">
      <c r="A6" s="29" t="s">
        <v>16</v>
      </c>
      <c r="B6" s="51" t="str">
        <f>IF([1]Absolute!G3586="","-",[1]Absolute!G3586)</f>
        <v>-</v>
      </c>
      <c r="C6" s="51" t="s">
        <v>13</v>
      </c>
      <c r="D6" s="62" t="s">
        <v>12</v>
      </c>
      <c r="E6" s="62" t="s">
        <v>74</v>
      </c>
      <c r="F6" s="62" t="s">
        <v>75</v>
      </c>
      <c r="G6" s="58" t="s">
        <v>12</v>
      </c>
      <c r="H6" s="59" t="str">
        <f>IF([1]Absolute!I3586="","-",IF($B7="","-",[1]Absolute!I3586))</f>
        <v>-</v>
      </c>
      <c r="I6" s="59" t="str">
        <f>IF([1]Absolute!J3586="","-",IF($B7="","-",[1]Absolute!J3586))</f>
        <v>-</v>
      </c>
      <c r="J6" s="60">
        <f>[1]Absolute!K3586</f>
        <v>36.4</v>
      </c>
      <c r="K6" s="61">
        <f>[1]Absolute!L3586</f>
        <v>34.200000000000003</v>
      </c>
      <c r="L6" s="51" t="str">
        <f t="shared" si="0"/>
        <v>↑</v>
      </c>
    </row>
    <row r="7" spans="1:12">
      <c r="A7" s="29" t="s">
        <v>16</v>
      </c>
      <c r="B7" s="51" t="str">
        <f>IF([1]Absolute!G3587="","-",[1]Absolute!G3587)</f>
        <v>-</v>
      </c>
      <c r="C7" s="51" t="s">
        <v>13</v>
      </c>
      <c r="D7" s="62" t="s">
        <v>12</v>
      </c>
      <c r="E7" s="62" t="s">
        <v>23</v>
      </c>
      <c r="F7" s="62" t="s">
        <v>24</v>
      </c>
      <c r="G7" s="58" t="s">
        <v>12</v>
      </c>
      <c r="H7" s="59" t="str">
        <f>IF([1]Absolute!I3587="","-",IF($B8="","-",[1]Absolute!I3587))</f>
        <v>-</v>
      </c>
      <c r="I7" s="59" t="str">
        <f>IF([1]Absolute!J3587="","-",IF($B8="","-",[1]Absolute!J3587))</f>
        <v>-</v>
      </c>
      <c r="J7" s="60">
        <f>[1]Absolute!K3587</f>
        <v>28.22</v>
      </c>
      <c r="K7" s="61">
        <f>[1]Absolute!L3587</f>
        <v>34.200000000000003</v>
      </c>
      <c r="L7" s="51" t="str">
        <f t="shared" si="0"/>
        <v>→</v>
      </c>
    </row>
    <row r="8" spans="1:12">
      <c r="A8" s="29" t="s">
        <v>16</v>
      </c>
      <c r="B8" s="51" t="str">
        <f>IF([1]Absolute!G3588="","-",[1]Absolute!G3588)</f>
        <v>Hold</v>
      </c>
      <c r="C8" s="51" t="s">
        <v>15</v>
      </c>
      <c r="D8" s="62" t="s">
        <v>25</v>
      </c>
      <c r="E8" s="62" t="s">
        <v>12</v>
      </c>
      <c r="F8" s="62" t="s">
        <v>26</v>
      </c>
      <c r="G8" s="58" t="s">
        <v>50</v>
      </c>
      <c r="H8" s="59">
        <f>IF([1]Absolute!I3588="","-",IF($B9="","-",[1]Absolute!I3588))</f>
        <v>-0.27985212569316087</v>
      </c>
      <c r="I8" s="59">
        <f>IF([1]Absolute!J3588="","-",IF($B9="","-",[1]Absolute!J3588))</f>
        <v>-0.24418767913802875</v>
      </c>
      <c r="J8" s="60">
        <f>[1]Absolute!K3588</f>
        <v>27.05</v>
      </c>
      <c r="K8" s="61">
        <f>[1]Absolute!L3588</f>
        <v>31.3</v>
      </c>
      <c r="L8" s="51" t="str">
        <f t="shared" si="0"/>
        <v>↓</v>
      </c>
    </row>
    <row r="9" spans="1:12">
      <c r="A9" s="29" t="s">
        <v>16</v>
      </c>
      <c r="B9" s="51" t="str">
        <f>IF([1]Absolute!G3589="","-",[1]Absolute!G3589)</f>
        <v>-</v>
      </c>
      <c r="C9" s="51" t="s">
        <v>13</v>
      </c>
      <c r="D9" s="62" t="s">
        <v>12</v>
      </c>
      <c r="E9" s="62" t="s">
        <v>27</v>
      </c>
      <c r="F9" s="62" t="s">
        <v>28</v>
      </c>
      <c r="G9" s="58" t="s">
        <v>12</v>
      </c>
      <c r="H9" s="59" t="str">
        <f>IF([1]Absolute!I3589="","-",IF($B10="","-",[1]Absolute!I3589))</f>
        <v>-</v>
      </c>
      <c r="I9" s="59" t="str">
        <f>IF([1]Absolute!J3589="","-",IF($B10="","-",[1]Absolute!J3589))</f>
        <v>-</v>
      </c>
      <c r="J9" s="60">
        <f>[1]Absolute!K3589</f>
        <v>25.81</v>
      </c>
      <c r="K9" s="61">
        <f>[1]Absolute!L3589</f>
        <v>31.3</v>
      </c>
      <c r="L9" s="51" t="str">
        <f t="shared" si="0"/>
        <v>→</v>
      </c>
    </row>
    <row r="10" spans="1:12">
      <c r="A10" s="29" t="s">
        <v>16</v>
      </c>
      <c r="B10" s="51" t="str">
        <f>IF([1]Absolute!G3590="","-",[1]Absolute!G3590)</f>
        <v>-</v>
      </c>
      <c r="C10" s="51" t="s">
        <v>13</v>
      </c>
      <c r="D10" s="62" t="s">
        <v>12</v>
      </c>
      <c r="E10" s="62" t="s">
        <v>29</v>
      </c>
      <c r="F10" s="62" t="s">
        <v>30</v>
      </c>
      <c r="G10" s="58" t="s">
        <v>12</v>
      </c>
      <c r="H10" s="59" t="str">
        <f>IF([1]Absolute!I3590="","-",IF($B11="","-",[1]Absolute!I3590))</f>
        <v>-</v>
      </c>
      <c r="I10" s="59" t="str">
        <f>IF([1]Absolute!J3590="","-",IF($B11="","-",[1]Absolute!J3590))</f>
        <v>-</v>
      </c>
      <c r="J10" s="60">
        <f>[1]Absolute!K3590</f>
        <v>25.44</v>
      </c>
      <c r="K10" s="61">
        <f>[1]Absolute!L3590</f>
        <v>31.3</v>
      </c>
      <c r="L10" s="51" t="str">
        <f t="shared" si="0"/>
        <v>→</v>
      </c>
    </row>
    <row r="11" spans="1:12">
      <c r="A11" s="29" t="s">
        <v>16</v>
      </c>
      <c r="B11" s="51" t="str">
        <f>IF([1]Absolute!G3591="","-",[1]Absolute!G3591)</f>
        <v>-</v>
      </c>
      <c r="C11" s="51" t="s">
        <v>13</v>
      </c>
      <c r="D11" s="62" t="s">
        <v>12</v>
      </c>
      <c r="E11" s="62" t="s">
        <v>76</v>
      </c>
      <c r="F11" s="62" t="s">
        <v>77</v>
      </c>
      <c r="G11" s="58" t="s">
        <v>12</v>
      </c>
      <c r="H11" s="59" t="str">
        <f>IF([1]Absolute!I3591="","-",IF($B18="","-",[1]Absolute!I3591))</f>
        <v>-</v>
      </c>
      <c r="I11" s="59" t="str">
        <f>IF([1]Absolute!J3591="","-",IF($B18="","-",[1]Absolute!J3591))</f>
        <v>-</v>
      </c>
      <c r="J11" s="60">
        <f>[1]Absolute!K3591</f>
        <v>24.46</v>
      </c>
      <c r="K11" s="61">
        <f>[1]Absolute!L3591</f>
        <v>31.3</v>
      </c>
      <c r="L11" s="51" t="str">
        <f t="shared" si="0"/>
        <v>→</v>
      </c>
    </row>
    <row r="12" spans="1:12">
      <c r="A12" s="29" t="s">
        <v>16</v>
      </c>
      <c r="B12" s="51" t="str">
        <f>IF([1]Absolute!G3592="","-",[1]Absolute!G3592)</f>
        <v>-</v>
      </c>
      <c r="C12" s="51" t="s">
        <v>13</v>
      </c>
      <c r="D12" s="62" t="s">
        <v>12</v>
      </c>
      <c r="E12" s="62" t="s">
        <v>51</v>
      </c>
      <c r="F12" s="62" t="s">
        <v>34</v>
      </c>
      <c r="G12" s="58" t="s">
        <v>12</v>
      </c>
      <c r="H12" s="59" t="str">
        <f>IF([1]Absolute!I3592="","-",IF($B19="","-",[1]Absolute!I3592))</f>
        <v>-</v>
      </c>
      <c r="I12" s="59" t="str">
        <f>IF([1]Absolute!J3592="","-",IF($B19="","-",[1]Absolute!J3592))</f>
        <v>-</v>
      </c>
      <c r="J12" s="60">
        <f>[1]Absolute!K3592</f>
        <v>23.47</v>
      </c>
      <c r="K12" s="61">
        <f>[1]Absolute!L3592</f>
        <v>31.3</v>
      </c>
      <c r="L12" s="51" t="str">
        <f t="shared" si="0"/>
        <v>→</v>
      </c>
    </row>
    <row r="13" spans="1:12">
      <c r="A13" s="29" t="s">
        <v>16</v>
      </c>
      <c r="B13" s="51" t="str">
        <f>IF([1]Absolute!G3593="","-",[1]Absolute!G3593)</f>
        <v>-</v>
      </c>
      <c r="C13" s="51" t="s">
        <v>13</v>
      </c>
      <c r="D13" s="62" t="s">
        <v>12</v>
      </c>
      <c r="E13" s="62" t="s">
        <v>35</v>
      </c>
      <c r="F13" s="62" t="s">
        <v>36</v>
      </c>
      <c r="G13" s="58" t="s">
        <v>12</v>
      </c>
      <c r="H13" s="59" t="str">
        <f>IF([1]Absolute!I3593="","-",IF(#REF!="","-",[1]Absolute!I3593))</f>
        <v>-</v>
      </c>
      <c r="I13" s="59" t="str">
        <f>IF([1]Absolute!J3593="","-",IF(#REF!="","-",[1]Absolute!J3593))</f>
        <v>-</v>
      </c>
      <c r="J13" s="60">
        <f>[1]Absolute!K3593</f>
        <v>24.45</v>
      </c>
      <c r="K13" s="61">
        <f>[1]Absolute!L3593</f>
        <v>31.3</v>
      </c>
      <c r="L13" s="51" t="str">
        <f t="shared" si="0"/>
        <v>→</v>
      </c>
    </row>
    <row r="14" spans="1:12">
      <c r="A14" s="29" t="s">
        <v>16</v>
      </c>
      <c r="B14" s="51" t="str">
        <f>IF([1]Absolute!G3594="","-",[1]Absolute!G3594)</f>
        <v>-</v>
      </c>
      <c r="C14" s="51" t="s">
        <v>13</v>
      </c>
      <c r="D14" s="62" t="s">
        <v>12</v>
      </c>
      <c r="E14" s="62" t="s">
        <v>78</v>
      </c>
      <c r="F14" s="62" t="s">
        <v>59</v>
      </c>
      <c r="G14" s="58" t="s">
        <v>12</v>
      </c>
      <c r="H14" s="59" t="str">
        <f>IF([1]Absolute!I3594="","-",IF(#REF!="","-",[1]Absolute!I3594))</f>
        <v>-</v>
      </c>
      <c r="I14" s="59" t="str">
        <f>IF([1]Absolute!J3594="","-",IF(#REF!="","-",[1]Absolute!J3594))</f>
        <v>-</v>
      </c>
      <c r="J14" s="60">
        <f>[1]Absolute!K3594</f>
        <v>23.09</v>
      </c>
      <c r="K14" s="61">
        <f>[1]Absolute!L3594</f>
        <v>30.6</v>
      </c>
      <c r="L14" s="51" t="str">
        <f t="shared" si="0"/>
        <v>↓</v>
      </c>
    </row>
    <row r="15" spans="1:12">
      <c r="A15" s="29" t="s">
        <v>16</v>
      </c>
      <c r="B15" s="51" t="str">
        <f>IF([1]Absolute!G3595="","-",[1]Absolute!G3595)</f>
        <v>-</v>
      </c>
      <c r="C15" s="51" t="s">
        <v>13</v>
      </c>
      <c r="D15" s="62" t="s">
        <v>12</v>
      </c>
      <c r="E15" s="62" t="s">
        <v>39</v>
      </c>
      <c r="F15" s="62" t="s">
        <v>40</v>
      </c>
      <c r="G15" s="58" t="s">
        <v>12</v>
      </c>
      <c r="H15" s="59" t="str">
        <f>IF([1]Absolute!I3595="","-",IF(#REF!="","-",[1]Absolute!I3595))</f>
        <v>-</v>
      </c>
      <c r="I15" s="59" t="str">
        <f>IF([1]Absolute!J3595="","-",IF(#REF!="","-",[1]Absolute!J3595))</f>
        <v>-</v>
      </c>
      <c r="J15" s="60">
        <f>[1]Absolute!K3595</f>
        <v>23.6</v>
      </c>
      <c r="K15" s="61">
        <f>[1]Absolute!L3595</f>
        <v>30.6</v>
      </c>
      <c r="L15" s="51" t="str">
        <f t="shared" si="0"/>
        <v>→</v>
      </c>
    </row>
    <row r="16" spans="1:12">
      <c r="A16" s="29" t="s">
        <v>16</v>
      </c>
      <c r="B16" s="51" t="str">
        <f>IF([1]Absolute!G3596="","-",[1]Absolute!G3596)</f>
        <v>-</v>
      </c>
      <c r="C16" s="51" t="s">
        <v>13</v>
      </c>
      <c r="D16" s="62" t="s">
        <v>12</v>
      </c>
      <c r="E16" s="62" t="s">
        <v>61</v>
      </c>
      <c r="F16" s="62" t="s">
        <v>62</v>
      </c>
      <c r="G16" s="58" t="s">
        <v>12</v>
      </c>
      <c r="H16" s="59" t="str">
        <f>IF([1]Absolute!I3596="","-",IF(#REF!="","-",[1]Absolute!I3596))</f>
        <v>-</v>
      </c>
      <c r="I16" s="59" t="str">
        <f>IF([1]Absolute!J3596="","-",IF(#REF!="","-",[1]Absolute!J3596))</f>
        <v>-</v>
      </c>
      <c r="J16" s="60">
        <f>[1]Absolute!K3596</f>
        <v>19.41</v>
      </c>
      <c r="K16" s="61">
        <f>[1]Absolute!L3596</f>
        <v>30.6</v>
      </c>
      <c r="L16" s="51" t="str">
        <f t="shared" si="0"/>
        <v>→</v>
      </c>
    </row>
    <row r="17" spans="1:12">
      <c r="A17" s="29" t="s">
        <v>16</v>
      </c>
      <c r="B17" s="51" t="str">
        <f>IF([1]Absolute!G3597="","-",[1]Absolute!G3597)</f>
        <v>-</v>
      </c>
      <c r="C17" s="51" t="s">
        <v>13</v>
      </c>
      <c r="D17" s="62" t="s">
        <v>12</v>
      </c>
      <c r="E17" s="62" t="s">
        <v>43</v>
      </c>
      <c r="F17" s="62" t="s">
        <v>44</v>
      </c>
      <c r="G17" s="58" t="s">
        <v>12</v>
      </c>
      <c r="H17" s="59" t="str">
        <f>IF([1]Absolute!I3597="","-",IF(#REF!="","-",[1]Absolute!I3597))</f>
        <v>-</v>
      </c>
      <c r="I17" s="59" t="str">
        <f>IF([1]Absolute!J3597="","-",IF(#REF!="","-",[1]Absolute!J3597))</f>
        <v>-</v>
      </c>
      <c r="J17" s="60">
        <f>[1]Absolute!K3597</f>
        <v>18.75</v>
      </c>
      <c r="K17" s="61">
        <f>[1]Absolute!L3597</f>
        <v>30.6</v>
      </c>
      <c r="L17" s="51" t="str">
        <f t="shared" si="0"/>
        <v>→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indexed="16"/>
  </sheetPr>
  <dimension ref="A1:I17"/>
  <sheetViews>
    <sheetView topLeftCell="A112" workbookViewId="0">
      <selection activeCell="A20" sqref="A20:XFD57"/>
    </sheetView>
  </sheetViews>
  <sheetFormatPr defaultRowHeight="12.75"/>
  <cols>
    <col min="1" max="1" width="15.7109375" customWidth="1"/>
    <col min="2" max="2" width="25.57031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2.28515625" bestFit="1" customWidth="1"/>
    <col min="8" max="8" width="23.5703125" bestFit="1" customWidth="1"/>
    <col min="9" max="9" width="20.85546875" bestFit="1" customWidth="1"/>
  </cols>
  <sheetData>
    <row r="1" spans="1:9">
      <c r="A1" s="20" t="s">
        <v>48</v>
      </c>
      <c r="B1" s="20"/>
      <c r="C1" s="42"/>
      <c r="D1" s="42"/>
      <c r="E1" s="42"/>
      <c r="F1" s="42"/>
      <c r="G1" s="42"/>
      <c r="H1" s="20"/>
      <c r="I1" s="42"/>
    </row>
    <row r="2" spans="1:9">
      <c r="A2" s="22" t="s">
        <v>1</v>
      </c>
      <c r="B2" s="22" t="s">
        <v>49</v>
      </c>
      <c r="C2" s="23"/>
      <c r="D2" s="23" t="s">
        <v>3</v>
      </c>
      <c r="E2" s="23" t="s">
        <v>4</v>
      </c>
      <c r="F2" s="23" t="s">
        <v>5</v>
      </c>
      <c r="G2" s="23" t="s">
        <v>6</v>
      </c>
      <c r="H2" s="22" t="s">
        <v>9</v>
      </c>
      <c r="I2" s="23" t="s">
        <v>8</v>
      </c>
    </row>
    <row r="3" spans="1:9">
      <c r="A3" s="24" t="s">
        <v>80</v>
      </c>
      <c r="B3" s="24"/>
      <c r="C3" s="25"/>
      <c r="D3" s="25"/>
      <c r="E3" s="25"/>
      <c r="F3" s="25"/>
      <c r="G3" s="25"/>
      <c r="H3" s="24"/>
      <c r="I3" s="25"/>
    </row>
    <row r="4" spans="1:9">
      <c r="A4" t="str">
        <f>Eurocash!A4</f>
        <v>Jakub Viscardi</v>
      </c>
      <c r="B4" t="s">
        <v>115</v>
      </c>
      <c r="C4" s="51" t="s">
        <v>13</v>
      </c>
      <c r="D4" s="52" t="s">
        <v>12</v>
      </c>
      <c r="E4" s="54" t="s">
        <v>17</v>
      </c>
      <c r="F4" s="54" t="s">
        <v>18</v>
      </c>
      <c r="G4" s="52" t="s">
        <v>76</v>
      </c>
      <c r="H4" s="64">
        <f>Eurocash!J4</f>
        <v>39.1</v>
      </c>
      <c r="I4" s="57">
        <f>IF(B4="-","-",IF(B5="","-",[1]Relative!J3581))</f>
        <v>0</v>
      </c>
    </row>
    <row r="5" spans="1:9">
      <c r="A5" t="str">
        <f>Eurocash!A5</f>
        <v>Jakub Viscardi</v>
      </c>
      <c r="B5" t="str">
        <f>IF([1]Relative!H3582="","-",[1]Relative!H3582)</f>
        <v>-</v>
      </c>
      <c r="C5" s="51" t="s">
        <v>13</v>
      </c>
      <c r="D5" s="52" t="s">
        <v>12</v>
      </c>
      <c r="E5" s="66" t="s">
        <v>19</v>
      </c>
      <c r="F5" s="66" t="s">
        <v>20</v>
      </c>
      <c r="G5" s="52" t="s">
        <v>12</v>
      </c>
      <c r="H5" s="64">
        <f>Eurocash!J5</f>
        <v>38.25</v>
      </c>
      <c r="I5" s="57" t="str">
        <f>IF(B5="-","-",IF(B6="","-",[1]Relative!J3582))</f>
        <v>-</v>
      </c>
    </row>
    <row r="6" spans="1:9">
      <c r="A6" t="str">
        <f>Eurocash!A6</f>
        <v>Jakub Viscardi</v>
      </c>
      <c r="B6" t="str">
        <f>IF([1]Relative!H3583="","-",[1]Relative!H3583)</f>
        <v>-</v>
      </c>
      <c r="C6" s="51" t="s">
        <v>13</v>
      </c>
      <c r="D6" s="52" t="s">
        <v>12</v>
      </c>
      <c r="E6" s="66" t="s">
        <v>74</v>
      </c>
      <c r="F6" s="66" t="s">
        <v>75</v>
      </c>
      <c r="G6" s="52" t="s">
        <v>12</v>
      </c>
      <c r="H6" s="64">
        <f>Eurocash!J6</f>
        <v>36.4</v>
      </c>
      <c r="I6" s="57" t="str">
        <f>IF(B6="-","-",IF(B7="","-",[1]Relative!J3583))</f>
        <v>-</v>
      </c>
    </row>
    <row r="7" spans="1:9">
      <c r="A7" t="str">
        <f>Eurocash!A7</f>
        <v>Jakub Viscardi</v>
      </c>
      <c r="B7" t="str">
        <f>IF([1]Relative!H3584="","-",[1]Relative!H3584)</f>
        <v>-</v>
      </c>
      <c r="C7" s="51" t="s">
        <v>13</v>
      </c>
      <c r="D7" s="52" t="s">
        <v>12</v>
      </c>
      <c r="E7" s="66" t="s">
        <v>23</v>
      </c>
      <c r="F7" s="66" t="s">
        <v>24</v>
      </c>
      <c r="G7" s="52" t="s">
        <v>12</v>
      </c>
      <c r="H7" s="64">
        <f>Eurocash!J7</f>
        <v>28.22</v>
      </c>
      <c r="I7" s="57" t="str">
        <f>IF(B7="-","-",IF(B8="","-",[1]Relative!J3584))</f>
        <v>-</v>
      </c>
    </row>
    <row r="8" spans="1:9">
      <c r="A8" t="str">
        <f>Eurocash!A8</f>
        <v>Jakub Viscardi</v>
      </c>
      <c r="B8" t="str">
        <f>IF([1]Relative!H3585="","-",[1]Relative!H3585)</f>
        <v>-</v>
      </c>
      <c r="C8" s="51" t="s">
        <v>13</v>
      </c>
      <c r="D8" s="52" t="s">
        <v>12</v>
      </c>
      <c r="E8" s="66" t="s">
        <v>25</v>
      </c>
      <c r="F8" s="66" t="s">
        <v>26</v>
      </c>
      <c r="G8" s="52" t="s">
        <v>12</v>
      </c>
      <c r="H8" s="64">
        <f>Eurocash!J8</f>
        <v>27.05</v>
      </c>
      <c r="I8" s="57" t="str">
        <f>IF(B8="-","-",IF(B9="","-",[1]Relative!J3585))</f>
        <v>-</v>
      </c>
    </row>
    <row r="9" spans="1:9">
      <c r="A9" t="str">
        <f>Eurocash!A9</f>
        <v>Jakub Viscardi</v>
      </c>
      <c r="B9" t="str">
        <f>IF([1]Relative!H3586="","-",[1]Relative!H3586)</f>
        <v>-</v>
      </c>
      <c r="C9" s="51" t="s">
        <v>13</v>
      </c>
      <c r="D9" s="52" t="s">
        <v>12</v>
      </c>
      <c r="E9" s="66" t="s">
        <v>27</v>
      </c>
      <c r="F9" s="66" t="s">
        <v>28</v>
      </c>
      <c r="G9" s="52" t="s">
        <v>12</v>
      </c>
      <c r="H9" s="64">
        <f>Eurocash!J9</f>
        <v>25.81</v>
      </c>
      <c r="I9" s="57" t="str">
        <f>IF(B9="-","-",IF(B10="","-",[1]Relative!J3586))</f>
        <v>-</v>
      </c>
    </row>
    <row r="10" spans="1:9">
      <c r="A10" t="str">
        <f>Eurocash!A10</f>
        <v>Jakub Viscardi</v>
      </c>
      <c r="B10" t="str">
        <f>IF([1]Relative!H3587="","-",[1]Relative!H3587)</f>
        <v>-</v>
      </c>
      <c r="C10" s="51" t="s">
        <v>13</v>
      </c>
      <c r="D10" s="52" t="s">
        <v>12</v>
      </c>
      <c r="E10" s="66" t="s">
        <v>29</v>
      </c>
      <c r="F10" s="66" t="s">
        <v>30</v>
      </c>
      <c r="G10" s="52" t="s">
        <v>12</v>
      </c>
      <c r="H10" s="64">
        <f>Eurocash!J10</f>
        <v>25.44</v>
      </c>
      <c r="I10" s="57" t="str">
        <f>IF(B10="-","-",IF(B11="","-",[1]Relative!J3587))</f>
        <v>-</v>
      </c>
    </row>
    <row r="11" spans="1:9">
      <c r="A11" t="str">
        <f>Eurocash!A11</f>
        <v>Jakub Viscardi</v>
      </c>
      <c r="B11" t="str">
        <f>IF([1]Relative!H3588="","-",[1]Relative!H3588)</f>
        <v>Underweight</v>
      </c>
      <c r="C11" s="51" t="s">
        <v>13</v>
      </c>
      <c r="D11" s="66" t="s">
        <v>76</v>
      </c>
      <c r="E11" s="67" t="s">
        <v>12</v>
      </c>
      <c r="F11" s="66" t="s">
        <v>77</v>
      </c>
      <c r="G11" s="52" t="s">
        <v>39</v>
      </c>
      <c r="H11" s="64">
        <f>Eurocash!J11</f>
        <v>24.46</v>
      </c>
      <c r="I11" s="57">
        <f>IF(B11="-","-",IF(B12="","-",[1]Relative!J3588))</f>
        <v>7.7978475209816711E-2</v>
      </c>
    </row>
    <row r="12" spans="1:9">
      <c r="A12" t="str">
        <f>Eurocash!A12</f>
        <v>Jakub Viscardi</v>
      </c>
      <c r="B12" t="str">
        <f>IF([1]Relative!H3589="","-",[1]Relative!H3589)</f>
        <v>-</v>
      </c>
      <c r="C12" s="51" t="s">
        <v>13</v>
      </c>
      <c r="D12" s="66" t="s">
        <v>12</v>
      </c>
      <c r="E12" s="67" t="s">
        <v>51</v>
      </c>
      <c r="F12" s="66" t="s">
        <v>34</v>
      </c>
      <c r="G12" s="52" t="s">
        <v>12</v>
      </c>
      <c r="H12" s="64">
        <f>Eurocash!J12</f>
        <v>23.47</v>
      </c>
      <c r="I12" s="57" t="str">
        <f>IF(B12="-","-",IF(#REF!="","-",[1]Relative!J3589))</f>
        <v>-</v>
      </c>
    </row>
    <row r="13" spans="1:9">
      <c r="A13" t="str">
        <f>Eurocash!A13</f>
        <v>Jakub Viscardi</v>
      </c>
      <c r="B13" t="str">
        <f>IF([1]Relative!H3590="","-",[1]Relative!H3590)</f>
        <v>-</v>
      </c>
      <c r="C13" s="51" t="s">
        <v>13</v>
      </c>
      <c r="D13" s="66" t="s">
        <v>12</v>
      </c>
      <c r="E13" s="67" t="s">
        <v>35</v>
      </c>
      <c r="F13" s="66" t="s">
        <v>36</v>
      </c>
      <c r="G13" s="52" t="s">
        <v>12</v>
      </c>
      <c r="H13" s="64">
        <f>Eurocash!J13</f>
        <v>24.45</v>
      </c>
      <c r="I13" s="57" t="str">
        <f>IF(B13="-","-",IF(#REF!="","-",[1]Relative!J3590))</f>
        <v>-</v>
      </c>
    </row>
    <row r="14" spans="1:9">
      <c r="A14" t="str">
        <f>Eurocash!A14</f>
        <v>Jakub Viscardi</v>
      </c>
      <c r="B14" t="str">
        <f>IF([1]Relative!H3591="","-",[1]Relative!H3591)</f>
        <v>-</v>
      </c>
      <c r="C14" s="51" t="s">
        <v>13</v>
      </c>
      <c r="D14" s="66" t="s">
        <v>12</v>
      </c>
      <c r="E14" s="67" t="s">
        <v>78</v>
      </c>
      <c r="F14" s="66" t="s">
        <v>59</v>
      </c>
      <c r="G14" s="52" t="s">
        <v>12</v>
      </c>
      <c r="H14" s="64">
        <f>Eurocash!J14</f>
        <v>23.09</v>
      </c>
      <c r="I14" s="57" t="str">
        <f>IF(B14="-","-",IF(#REF!="","-",[1]Relative!J3591))</f>
        <v>-</v>
      </c>
    </row>
    <row r="15" spans="1:9">
      <c r="A15" t="str">
        <f>Eurocash!A15</f>
        <v>Jakub Viscardi</v>
      </c>
      <c r="B15" t="str">
        <f>IF([1]Relative!H3592="","-",[1]Relative!H3592)</f>
        <v>Neutral</v>
      </c>
      <c r="C15" s="51" t="s">
        <v>15</v>
      </c>
      <c r="D15" s="66" t="s">
        <v>39</v>
      </c>
      <c r="E15" s="67" t="s">
        <v>12</v>
      </c>
      <c r="F15" s="66" t="s">
        <v>40</v>
      </c>
      <c r="G15" s="52" t="s">
        <v>81</v>
      </c>
      <c r="H15" s="64">
        <f>Eurocash!J15</f>
        <v>23.6</v>
      </c>
      <c r="I15" s="57" t="e">
        <f>IF(B15="-","-",IF(#REF!="","-",[1]Relative!J3592))</f>
        <v>#REF!</v>
      </c>
    </row>
    <row r="16" spans="1:9">
      <c r="A16" t="str">
        <f>Eurocash!A16</f>
        <v>Jakub Viscardi</v>
      </c>
      <c r="B16" t="str">
        <f>IF([1]Relative!H3593="","-",[1]Relative!H3593)</f>
        <v>-</v>
      </c>
      <c r="C16" s="51" t="s">
        <v>13</v>
      </c>
      <c r="D16" s="66" t="s">
        <v>12</v>
      </c>
      <c r="E16" s="67" t="s">
        <v>61</v>
      </c>
      <c r="F16" s="66" t="s">
        <v>62</v>
      </c>
      <c r="G16" s="52" t="s">
        <v>12</v>
      </c>
      <c r="H16" s="64">
        <f>Eurocash!J16</f>
        <v>19.41</v>
      </c>
      <c r="I16" s="57" t="str">
        <f>IF(B16="-","-",IF(#REF!="","-",[1]Relative!J3593))</f>
        <v>-</v>
      </c>
    </row>
    <row r="17" spans="1:9">
      <c r="A17" t="str">
        <f>Eurocash!A17</f>
        <v>Jakub Viscardi</v>
      </c>
      <c r="B17" t="str">
        <f>IF([1]Relative!H3594="","-",[1]Relative!H3594)</f>
        <v>-</v>
      </c>
      <c r="C17" s="51" t="s">
        <v>13</v>
      </c>
      <c r="D17" s="66" t="s">
        <v>12</v>
      </c>
      <c r="E17" s="67" t="s">
        <v>43</v>
      </c>
      <c r="F17" s="66" t="s">
        <v>44</v>
      </c>
      <c r="G17" s="52" t="s">
        <v>12</v>
      </c>
      <c r="H17" s="64">
        <f>Eurocash!J17</f>
        <v>18.75</v>
      </c>
      <c r="I17" s="57" t="str">
        <f>IF(B17="-","-",IF(#REF!="","-",[1]Relative!J3594))</f>
        <v>-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800000"/>
  </sheetPr>
  <dimension ref="A1:L19"/>
  <sheetViews>
    <sheetView tabSelected="1" topLeftCell="A4" workbookViewId="0">
      <selection activeCell="G32" sqref="G32"/>
    </sheetView>
  </sheetViews>
  <sheetFormatPr defaultRowHeight="12.75"/>
  <cols>
    <col min="1" max="1" width="15.7109375" customWidth="1"/>
    <col min="2" max="2" width="17.28515625" bestFit="1" customWidth="1"/>
    <col min="3" max="3" width="3.42578125" bestFit="1" customWidth="1"/>
    <col min="4" max="4" width="10.140625" bestFit="1" customWidth="1"/>
    <col min="5" max="5" width="15.7109375" bestFit="1" customWidth="1"/>
    <col min="6" max="6" width="15.7109375" customWidth="1"/>
    <col min="7" max="7" width="22.28515625" bestFit="1" customWidth="1"/>
    <col min="8" max="8" width="12.7109375" bestFit="1" customWidth="1"/>
    <col min="9" max="9" width="20.85546875" bestFit="1" customWidth="1"/>
    <col min="10" max="10" width="23.5703125" bestFit="1" customWidth="1"/>
    <col min="11" max="11" width="15.5703125" bestFit="1" customWidth="1"/>
  </cols>
  <sheetData>
    <row r="1" spans="1:12" ht="13.5" customHeight="1">
      <c r="A1" s="20" t="s">
        <v>0</v>
      </c>
      <c r="B1" s="20"/>
      <c r="D1" s="21"/>
      <c r="E1" s="21"/>
      <c r="F1" s="21"/>
      <c r="G1" s="21"/>
      <c r="H1" s="21"/>
      <c r="I1" s="21"/>
      <c r="L1" s="21"/>
    </row>
    <row r="2" spans="1:12">
      <c r="A2" s="22" t="s">
        <v>1</v>
      </c>
      <c r="B2" s="22" t="s">
        <v>2</v>
      </c>
      <c r="C2" s="22"/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2" t="s">
        <v>9</v>
      </c>
      <c r="K2" s="22" t="s">
        <v>10</v>
      </c>
      <c r="L2" s="23"/>
    </row>
    <row r="3" spans="1:12">
      <c r="A3" s="24" t="s">
        <v>82</v>
      </c>
      <c r="B3" s="24"/>
      <c r="C3" s="24"/>
      <c r="D3" s="25"/>
      <c r="E3" s="25"/>
      <c r="F3" s="25"/>
      <c r="G3" s="25"/>
      <c r="H3" s="25"/>
      <c r="I3" s="25"/>
      <c r="J3" s="24"/>
      <c r="K3" s="24"/>
      <c r="L3" s="55"/>
    </row>
    <row r="4" spans="1:12">
      <c r="A4" s="51" t="s">
        <v>16</v>
      </c>
      <c r="B4" s="51" t="s">
        <v>79</v>
      </c>
      <c r="C4" s="51" t="s">
        <v>13</v>
      </c>
      <c r="D4" s="58" t="s">
        <v>12</v>
      </c>
      <c r="E4" s="56" t="s">
        <v>17</v>
      </c>
      <c r="F4" s="56" t="s">
        <v>18</v>
      </c>
      <c r="G4" s="58" t="s">
        <v>83</v>
      </c>
      <c r="H4" s="59" t="str">
        <f>IF([1]Absolute!I2329="","-",IF($B5="","-",[1]Absolute!I2329))</f>
        <v>-</v>
      </c>
      <c r="I4" s="59" t="str">
        <f>IF([1]Absolute!J2329="","-",IF($B5="","-",[1]Absolute!J2329))</f>
        <v>-</v>
      </c>
      <c r="J4" s="60">
        <f>[1]Absolute!K2329</f>
        <v>21</v>
      </c>
      <c r="K4" s="61">
        <f>[1]Absolute!L2329</f>
        <v>21</v>
      </c>
      <c r="L4" s="51" t="s">
        <v>13</v>
      </c>
    </row>
    <row r="5" spans="1:12">
      <c r="A5" s="51" t="s">
        <v>16</v>
      </c>
      <c r="B5" s="51" t="str">
        <f>IF([1]Absolute!G2330="","-",[1]Absolute!G2330)</f>
        <v>-</v>
      </c>
      <c r="C5" s="51" t="s">
        <v>13</v>
      </c>
      <c r="D5" s="58" t="s">
        <v>12</v>
      </c>
      <c r="E5" s="56" t="s">
        <v>19</v>
      </c>
      <c r="F5" s="56" t="s">
        <v>20</v>
      </c>
      <c r="G5" s="58" t="s">
        <v>12</v>
      </c>
      <c r="H5" s="59" t="str">
        <f>IF([1]Absolute!I2330="","-",IF($B6="","-",[1]Absolute!I2330))</f>
        <v>-</v>
      </c>
      <c r="I5" s="59" t="str">
        <f>IF([1]Absolute!J2330="","-",IF($B6="","-",[1]Absolute!J2330))</f>
        <v>-</v>
      </c>
      <c r="J5" s="60">
        <f>[1]Absolute!K2330</f>
        <v>19.920000000000002</v>
      </c>
      <c r="K5" s="61">
        <f>[1]Absolute!L2330</f>
        <v>21</v>
      </c>
      <c r="L5" s="51" t="str">
        <f t="shared" ref="L5:L17" si="0">IF(K5&gt;K4,"↑",IF(K5=K4,"→","↓"))</f>
        <v>→</v>
      </c>
    </row>
    <row r="6" spans="1:12">
      <c r="A6" s="51" t="s">
        <v>16</v>
      </c>
      <c r="B6" s="51" t="str">
        <f>IF([1]Absolute!G2331="","-",[1]Absolute!G2331)</f>
        <v>Buy</v>
      </c>
      <c r="C6" s="51" t="s">
        <v>13</v>
      </c>
      <c r="D6" s="58" t="s">
        <v>83</v>
      </c>
      <c r="E6" s="56" t="s">
        <v>12</v>
      </c>
      <c r="F6" s="56" t="s">
        <v>84</v>
      </c>
      <c r="G6" s="58" t="s">
        <v>85</v>
      </c>
      <c r="H6" s="59">
        <f>IF([1]Absolute!I2331="","-",IF($B7="","-",[1]Absolute!I2331))</f>
        <v>0.13846153846153841</v>
      </c>
      <c r="I6" s="59">
        <f>IF([1]Absolute!J2331="","-",IF($B7="","-",[1]Absolute!J2331))</f>
        <v>0.23715001702774963</v>
      </c>
      <c r="J6" s="60">
        <f>[1]Absolute!K2331</f>
        <v>19.5</v>
      </c>
      <c r="K6" s="61">
        <f>[1]Absolute!L2331</f>
        <v>27.5</v>
      </c>
      <c r="L6" s="51" t="str">
        <f t="shared" si="0"/>
        <v>↑</v>
      </c>
    </row>
    <row r="7" spans="1:12">
      <c r="A7" s="51" t="s">
        <v>16</v>
      </c>
      <c r="B7" s="51" t="str">
        <f>IF([1]Absolute!G2332="","-",[1]Absolute!G2332)</f>
        <v>-</v>
      </c>
      <c r="C7" s="51" t="s">
        <v>13</v>
      </c>
      <c r="D7" s="58" t="s">
        <v>12</v>
      </c>
      <c r="E7" s="56" t="s">
        <v>23</v>
      </c>
      <c r="F7" s="56" t="s">
        <v>24</v>
      </c>
      <c r="G7" s="58" t="s">
        <v>12</v>
      </c>
      <c r="H7" s="59" t="str">
        <f>IF([1]Absolute!I2332="","-",IF($B16="","-",[1]Absolute!I2332))</f>
        <v>-</v>
      </c>
      <c r="I7" s="59" t="str">
        <f>IF([1]Absolute!J2332="","-",IF($B16="","-",[1]Absolute!J2332))</f>
        <v>-</v>
      </c>
      <c r="J7" s="60">
        <f>[1]Absolute!K2332</f>
        <v>20.22</v>
      </c>
      <c r="K7" s="61">
        <f>[1]Absolute!L2332</f>
        <v>27.5</v>
      </c>
      <c r="L7" s="51" t="str">
        <f t="shared" si="0"/>
        <v>→</v>
      </c>
    </row>
    <row r="8" spans="1:12">
      <c r="A8" s="51" t="s">
        <v>16</v>
      </c>
      <c r="B8" s="51" t="str">
        <f>IF([1]Absolute!G2333="","-",[1]Absolute!G2333)</f>
        <v>-</v>
      </c>
      <c r="C8" s="51" t="s">
        <v>13</v>
      </c>
      <c r="D8" s="58" t="s">
        <v>12</v>
      </c>
      <c r="E8" s="56" t="s">
        <v>25</v>
      </c>
      <c r="F8" s="56" t="s">
        <v>26</v>
      </c>
      <c r="G8" s="58" t="s">
        <v>12</v>
      </c>
      <c r="H8" s="59" t="str">
        <f>IF([1]Absolute!I2333="","-",IF($B18="","-",[1]Absolute!I2333))</f>
        <v>-</v>
      </c>
      <c r="I8" s="59" t="str">
        <f>IF([1]Absolute!J2333="","-",IF($B18="","-",[1]Absolute!J2333))</f>
        <v>-</v>
      </c>
      <c r="J8" s="60">
        <f>[1]Absolute!K2333</f>
        <v>23.08</v>
      </c>
      <c r="K8" s="61">
        <f>[1]Absolute!L2333</f>
        <v>30.3</v>
      </c>
      <c r="L8" s="51" t="str">
        <f t="shared" si="0"/>
        <v>↑</v>
      </c>
    </row>
    <row r="9" spans="1:12">
      <c r="A9" s="51" t="s">
        <v>16</v>
      </c>
      <c r="B9" s="51" t="str">
        <f>IF([1]Absolute!G2334="","-",[1]Absolute!G2334)</f>
        <v>-</v>
      </c>
      <c r="C9" s="51" t="s">
        <v>13</v>
      </c>
      <c r="D9" s="58" t="s">
        <v>12</v>
      </c>
      <c r="E9" s="56" t="s">
        <v>27</v>
      </c>
      <c r="F9" s="56" t="s">
        <v>28</v>
      </c>
      <c r="G9" s="58" t="s">
        <v>12</v>
      </c>
      <c r="H9" s="59" t="str">
        <f>IF([1]Absolute!I2334="","-",IF($B19="","-",[1]Absolute!I2334))</f>
        <v>-</v>
      </c>
      <c r="I9" s="59" t="str">
        <f>IF([1]Absolute!J2334="","-",IF($B19="","-",[1]Absolute!J2334))</f>
        <v>-</v>
      </c>
      <c r="J9" s="60">
        <f>[1]Absolute!K2334</f>
        <v>23.2</v>
      </c>
      <c r="K9" s="61">
        <f>[1]Absolute!L2334</f>
        <v>30.3</v>
      </c>
      <c r="L9" s="51" t="str">
        <f t="shared" si="0"/>
        <v>→</v>
      </c>
    </row>
    <row r="10" spans="1:12">
      <c r="A10" s="51" t="s">
        <v>16</v>
      </c>
      <c r="B10" s="51" t="str">
        <f>IF([1]Absolute!G2335="","-",[1]Absolute!G2335)</f>
        <v>-</v>
      </c>
      <c r="C10" s="51" t="s">
        <v>13</v>
      </c>
      <c r="D10" s="58" t="s">
        <v>12</v>
      </c>
      <c r="E10" s="56" t="s">
        <v>29</v>
      </c>
      <c r="F10" s="56" t="s">
        <v>30</v>
      </c>
      <c r="G10" s="58" t="s">
        <v>12</v>
      </c>
      <c r="H10" s="59" t="str">
        <f>IF([1]Absolute!I2335="","-",IF(#REF!="","-",[1]Absolute!I2335))</f>
        <v>-</v>
      </c>
      <c r="I10" s="59" t="str">
        <f>IF([1]Absolute!J2335="","-",IF(#REF!="","-",[1]Absolute!J2335))</f>
        <v>-</v>
      </c>
      <c r="J10" s="60">
        <f>[1]Absolute!K2335</f>
        <v>23.1</v>
      </c>
      <c r="K10" s="61">
        <f>[1]Absolute!L2335</f>
        <v>30.3</v>
      </c>
      <c r="L10" s="51" t="str">
        <f t="shared" si="0"/>
        <v>→</v>
      </c>
    </row>
    <row r="11" spans="1:12">
      <c r="A11" s="51" t="s">
        <v>16</v>
      </c>
      <c r="B11" s="51" t="str">
        <f>IF([1]Absolute!G2336="","-",[1]Absolute!G2336)</f>
        <v>-</v>
      </c>
      <c r="C11" s="51" t="s">
        <v>13</v>
      </c>
      <c r="D11" s="58" t="s">
        <v>12</v>
      </c>
      <c r="E11" s="56" t="s">
        <v>51</v>
      </c>
      <c r="F11" s="56" t="s">
        <v>34</v>
      </c>
      <c r="G11" s="58" t="s">
        <v>12</v>
      </c>
      <c r="H11" s="59" t="str">
        <f>IF([1]Absolute!I2336="","-",IF(#REF!="","-",[1]Absolute!I2336))</f>
        <v>-</v>
      </c>
      <c r="I11" s="59" t="str">
        <f>IF([1]Absolute!J2336="","-",IF(#REF!="","-",[1]Absolute!J2336))</f>
        <v>-</v>
      </c>
      <c r="J11" s="60">
        <f>[1]Absolute!K2336</f>
        <v>25.5</v>
      </c>
      <c r="K11" s="61">
        <f>[1]Absolute!L2336</f>
        <v>30.3</v>
      </c>
      <c r="L11" s="51" t="str">
        <f t="shared" si="0"/>
        <v>→</v>
      </c>
    </row>
    <row r="12" spans="1:12">
      <c r="A12" s="51" t="s">
        <v>16</v>
      </c>
      <c r="B12" s="51" t="str">
        <f>IF([1]Absolute!G2337="","-",[1]Absolute!G2337)</f>
        <v>-</v>
      </c>
      <c r="C12" s="51" t="s">
        <v>13</v>
      </c>
      <c r="D12" s="58" t="s">
        <v>12</v>
      </c>
      <c r="E12" s="56" t="s">
        <v>35</v>
      </c>
      <c r="F12" s="56" t="s">
        <v>36</v>
      </c>
      <c r="G12" s="58" t="s">
        <v>12</v>
      </c>
      <c r="H12" s="59" t="str">
        <f>IF([1]Absolute!I2337="","-",IF(#REF!="","-",[1]Absolute!I2337))</f>
        <v>-</v>
      </c>
      <c r="I12" s="59" t="str">
        <f>IF([1]Absolute!J2337="","-",IF(#REF!="","-",[1]Absolute!J2337))</f>
        <v>-</v>
      </c>
      <c r="J12" s="60">
        <f>[1]Absolute!K2337</f>
        <v>24</v>
      </c>
      <c r="K12" s="61">
        <f>[1]Absolute!L2337</f>
        <v>30.3</v>
      </c>
      <c r="L12" s="51" t="str">
        <f t="shared" si="0"/>
        <v>→</v>
      </c>
    </row>
    <row r="13" spans="1:12">
      <c r="A13" s="51" t="s">
        <v>16</v>
      </c>
      <c r="B13" s="51" t="str">
        <f>IF([1]Absolute!G2338="","-",[1]Absolute!G2338)</f>
        <v>-</v>
      </c>
      <c r="C13" s="51" t="s">
        <v>13</v>
      </c>
      <c r="D13" s="58" t="s">
        <v>12</v>
      </c>
      <c r="E13" s="56" t="s">
        <v>39</v>
      </c>
      <c r="F13" s="56" t="s">
        <v>40</v>
      </c>
      <c r="G13" s="58" t="s">
        <v>12</v>
      </c>
      <c r="H13" s="59" t="str">
        <f>IF([1]Absolute!I2338="","-",IF(#REF!="","-",[1]Absolute!I2338))</f>
        <v>-</v>
      </c>
      <c r="I13" s="59" t="str">
        <f>IF([1]Absolute!J2338="","-",IF(#REF!="","-",[1]Absolute!J2338))</f>
        <v>-</v>
      </c>
      <c r="J13" s="60">
        <f>[1]Absolute!K2338</f>
        <v>22.3</v>
      </c>
      <c r="K13" s="61">
        <f>[1]Absolute!L2338</f>
        <v>30.3</v>
      </c>
      <c r="L13" s="51" t="str">
        <f t="shared" si="0"/>
        <v>→</v>
      </c>
    </row>
    <row r="14" spans="1:12">
      <c r="A14" s="51" t="s">
        <v>16</v>
      </c>
      <c r="B14" s="51" t="str">
        <f>IF([1]Absolute!G2339="","-",[1]Absolute!G2339)</f>
        <v>-</v>
      </c>
      <c r="C14" s="51" t="s">
        <v>13</v>
      </c>
      <c r="D14" s="58" t="s">
        <v>12</v>
      </c>
      <c r="E14" s="56" t="s">
        <v>86</v>
      </c>
      <c r="F14" s="56" t="s">
        <v>87</v>
      </c>
      <c r="G14" s="58" t="s">
        <v>12</v>
      </c>
      <c r="H14" s="59" t="str">
        <f>IF([1]Absolute!I2339="","-",IF(#REF!="","-",[1]Absolute!I2339))</f>
        <v>-</v>
      </c>
      <c r="I14" s="59" t="str">
        <f>IF([1]Absolute!J2339="","-",IF(#REF!="","-",[1]Absolute!J2339))</f>
        <v>-</v>
      </c>
      <c r="J14" s="60">
        <f>[1]Absolute!K2339</f>
        <v>21.7</v>
      </c>
      <c r="K14" s="61">
        <f>[1]Absolute!L2339</f>
        <v>28.1</v>
      </c>
      <c r="L14" s="51" t="str">
        <f t="shared" si="0"/>
        <v>↓</v>
      </c>
    </row>
    <row r="15" spans="1:12">
      <c r="A15" s="51" t="s">
        <v>16</v>
      </c>
      <c r="B15" s="51" t="str">
        <f>IF([1]Absolute!G2340="","-",[1]Absolute!G2340)</f>
        <v>-</v>
      </c>
      <c r="C15" s="51" t="s">
        <v>13</v>
      </c>
      <c r="D15" s="58" t="s">
        <v>12</v>
      </c>
      <c r="E15" s="12">
        <v>43297</v>
      </c>
      <c r="F15" s="12">
        <v>43298</v>
      </c>
      <c r="G15" s="58" t="s">
        <v>12</v>
      </c>
      <c r="H15" s="59" t="str">
        <f>IF([1]Absolute!I2340="","-",IF(#REF!="","-",[1]Absolute!I2340))</f>
        <v>-</v>
      </c>
      <c r="I15" s="59" t="str">
        <f>IF([1]Absolute!J2340="","-",IF(#REF!="","-",[1]Absolute!J2340))</f>
        <v>-</v>
      </c>
      <c r="J15" s="60">
        <f>[1]Absolute!K2340</f>
        <v>21.4</v>
      </c>
      <c r="K15" s="61">
        <f>[1]Absolute!L2340</f>
        <v>28.1</v>
      </c>
      <c r="L15" s="51" t="str">
        <f t="shared" si="0"/>
        <v>→</v>
      </c>
    </row>
    <row r="16" spans="1:12">
      <c r="A16" s="51" t="s">
        <v>16</v>
      </c>
      <c r="B16" s="51" t="str">
        <f>IF([1]Absolute!G2341="","-",[1]Absolute!G2341)</f>
        <v>-</v>
      </c>
      <c r="C16" s="51" t="s">
        <v>13</v>
      </c>
      <c r="D16" s="58" t="s">
        <v>12</v>
      </c>
      <c r="E16" s="56" t="s">
        <v>62</v>
      </c>
      <c r="F16" s="56" t="s">
        <v>88</v>
      </c>
      <c r="G16" s="58" t="s">
        <v>12</v>
      </c>
      <c r="H16" s="59" t="str">
        <f>IF([1]Absolute!I2341="","-",IF(#REF!="","-",[1]Absolute!I2341))</f>
        <v>-</v>
      </c>
      <c r="I16" s="59" t="str">
        <f>IF([1]Absolute!J2341="","-",IF(#REF!="","-",[1]Absolute!J2341))</f>
        <v>-</v>
      </c>
      <c r="J16" s="60">
        <f>[1]Absolute!K2341</f>
        <v>21.4</v>
      </c>
      <c r="K16" s="61">
        <f>[1]Absolute!L2341</f>
        <v>28.1</v>
      </c>
      <c r="L16" s="51" t="str">
        <f t="shared" si="0"/>
        <v>→</v>
      </c>
    </row>
    <row r="17" spans="1:12">
      <c r="A17" s="51" t="s">
        <v>16</v>
      </c>
      <c r="B17" s="51" t="str">
        <f>IF([1]Absolute!G2342="","-",[1]Absolute!G2342)</f>
        <v>-</v>
      </c>
      <c r="C17" s="51" t="s">
        <v>13</v>
      </c>
      <c r="D17" s="58" t="s">
        <v>12</v>
      </c>
      <c r="E17" s="56" t="s">
        <v>43</v>
      </c>
      <c r="F17" s="56" t="s">
        <v>44</v>
      </c>
      <c r="G17" s="58" t="s">
        <v>12</v>
      </c>
      <c r="H17" s="59" t="str">
        <f>IF([1]Absolute!I2342="","-",IF(#REF!="","-",[1]Absolute!I2342))</f>
        <v>-</v>
      </c>
      <c r="I17" s="59" t="str">
        <f>IF([1]Absolute!J2342="","-",IF(#REF!="","-",[1]Absolute!J2342))</f>
        <v>-</v>
      </c>
      <c r="J17" s="60">
        <f>[1]Absolute!K2342</f>
        <v>20</v>
      </c>
      <c r="K17" s="61">
        <f>[1]Absolute!L2342</f>
        <v>28.1</v>
      </c>
      <c r="L17" s="51" t="str">
        <f t="shared" si="0"/>
        <v>→</v>
      </c>
    </row>
    <row r="18" spans="1:12">
      <c r="B18" s="26"/>
      <c r="C18" s="26"/>
      <c r="D18" s="26"/>
      <c r="E18" s="26"/>
      <c r="F18" s="26"/>
      <c r="G18" s="26"/>
      <c r="H18" s="68"/>
      <c r="I18" s="68"/>
      <c r="J18" s="53"/>
      <c r="K18" s="38"/>
    </row>
    <row r="19" spans="1:12">
      <c r="B19" s="26"/>
      <c r="C19" s="26"/>
      <c r="D19" s="26"/>
      <c r="E19" s="26"/>
      <c r="F19" s="26"/>
      <c r="G19" s="26"/>
      <c r="H19" s="68"/>
      <c r="I19" s="68"/>
      <c r="J19" s="53"/>
      <c r="K19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2</vt:i4>
      </vt:variant>
    </vt:vector>
  </HeadingPairs>
  <TitlesOfParts>
    <vt:vector size="24" baseType="lpstr">
      <vt:lpstr>ABPL</vt:lpstr>
      <vt:lpstr>ABPL_rel</vt:lpstr>
      <vt:lpstr>Asbis</vt:lpstr>
      <vt:lpstr>Asbis_rel</vt:lpstr>
      <vt:lpstr>Dinopl</vt:lpstr>
      <vt:lpstr>Dinopl_rel</vt:lpstr>
      <vt:lpstr>Eurocash</vt:lpstr>
      <vt:lpstr>Eurocash_rel</vt:lpstr>
      <vt:lpstr>Eurotel</vt:lpstr>
      <vt:lpstr>Eurotel_rel</vt:lpstr>
      <vt:lpstr>Emperia</vt:lpstr>
      <vt:lpstr>Emperia_rel</vt:lpstr>
      <vt:lpstr>OEX</vt:lpstr>
      <vt:lpstr>OEX_rel</vt:lpstr>
      <vt:lpstr>Netia</vt:lpstr>
      <vt:lpstr>Netia_rel</vt:lpstr>
      <vt:lpstr>ORANGEPL</vt:lpstr>
      <vt:lpstr>ORANGEPL_rel</vt:lpstr>
      <vt:lpstr>PGE</vt:lpstr>
      <vt:lpstr>PGE_rel</vt:lpstr>
      <vt:lpstr>TauronPE</vt:lpstr>
      <vt:lpstr>TauronPE_rel</vt:lpstr>
      <vt:lpstr>Emperia!Obszar_wydruku</vt:lpstr>
      <vt:lpstr>Emperia_rel!Obszar_wydruku</vt:lpstr>
    </vt:vector>
  </TitlesOfParts>
  <Company>BOSSA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Sielicki Marcin</dc:creator>
  <cp:lastModifiedBy>Sielicki Marcin</cp:lastModifiedBy>
  <dcterms:created xsi:type="dcterms:W3CDTF">2018-08-13T08:06:45Z</dcterms:created>
  <dcterms:modified xsi:type="dcterms:W3CDTF">2018-08-14T12:50:35Z</dcterms:modified>
</cp:coreProperties>
</file>